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ento_sešit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X:\ZNOJMO\ZNOJMO PARK KOLONKA\03_DPS_prováděčka\_ODEVZDÁNÍ_ROZPOČET+VÝKAZ VÝMĚR\SO 06 - vodní prvky\VÝKAZ VÝMĚR\"/>
    </mc:Choice>
  </mc:AlternateContent>
  <xr:revisionPtr revIDLastSave="0" documentId="8_{140A7264-E7ED-42E4-BAC4-EBD3D2B7AE9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list'!$A$1:$G$42</definedName>
    <definedName name="_xlnm.Print_Area" localSheetId="2">Položky!$A$1:$G$115</definedName>
    <definedName name="_xlnm.Print_Area" localSheetId="1">Rekapitulace!$A$1:$I$18</definedName>
    <definedName name="PocetMJ">'Krycí list'!$G$7</definedName>
    <definedName name="Poznamka">'Krycí list'!$B$34</definedName>
    <definedName name="Projektant">'Krycí list'!$C$7</definedName>
    <definedName name="PSV">Rekapitulace!$F$10</definedName>
    <definedName name="PSV0">Položky!#REF!</definedName>
    <definedName name="SazbaDPH1">'Krycí list'!$C$29</definedName>
    <definedName name="SazbaDPH2">'Krycí list'!#REF!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list'!#REF!</definedName>
    <definedName name="Zaklad5">'Krycí list'!$F$29</definedName>
    <definedName name="Zhotovitel">'Krycí list'!$E$11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1" i="3" l="1"/>
  <c r="G44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5" i="3"/>
  <c r="G46" i="3"/>
  <c r="G47" i="3"/>
  <c r="G48" i="3"/>
  <c r="G49" i="3"/>
  <c r="G50" i="3"/>
  <c r="G51" i="3"/>
  <c r="G60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8" i="3"/>
  <c r="G9" i="3"/>
  <c r="G10" i="3"/>
  <c r="G52" i="3"/>
  <c r="G53" i="3"/>
  <c r="G54" i="3"/>
  <c r="G55" i="3"/>
  <c r="G56" i="3"/>
  <c r="G57" i="3"/>
  <c r="G58" i="3"/>
  <c r="G59" i="3"/>
  <c r="G26" i="3"/>
  <c r="G27" i="3"/>
  <c r="G28" i="3"/>
  <c r="G25" i="3"/>
  <c r="G29" i="3" s="1"/>
  <c r="G11" i="3"/>
  <c r="G12" i="3"/>
  <c r="G13" i="3"/>
  <c r="G14" i="3"/>
  <c r="G15" i="3"/>
  <c r="G16" i="3"/>
  <c r="G17" i="3"/>
  <c r="G18" i="3"/>
  <c r="G19" i="3"/>
  <c r="G20" i="3"/>
  <c r="G21" i="3"/>
  <c r="G22" i="3"/>
  <c r="G8" i="1"/>
  <c r="G9" i="2"/>
  <c r="G10" i="2" s="1"/>
  <c r="C14" i="1" s="1"/>
  <c r="I9" i="2"/>
  <c r="I10" i="2" s="1"/>
  <c r="C20" i="1" s="1"/>
  <c r="F9" i="2"/>
  <c r="F10" i="2" s="1"/>
  <c r="C17" i="1" s="1"/>
  <c r="E9" i="2"/>
  <c r="E10" i="2" s="1"/>
  <c r="G23" i="3" l="1"/>
  <c r="G111" i="3"/>
  <c r="C16" i="1"/>
  <c r="H10" i="2"/>
  <c r="C18" i="1"/>
  <c r="C21" i="1" s="1"/>
  <c r="G15" i="2" l="1"/>
  <c r="I15" i="2" s="1"/>
  <c r="G17" i="2"/>
  <c r="I17" i="2" s="1"/>
  <c r="G16" i="2"/>
  <c r="I16" i="2" s="1"/>
  <c r="H18" i="2" l="1"/>
  <c r="G21" i="1" s="1"/>
  <c r="G22" i="1" s="1"/>
  <c r="F29" i="1" s="1"/>
  <c r="F30" i="1" l="1"/>
  <c r="F31" i="1"/>
</calcChain>
</file>

<file path=xl/sharedStrings.xml><?xml version="1.0" encoding="utf-8"?>
<sst xmlns="http://schemas.openxmlformats.org/spreadsheetml/2006/main" count="417" uniqueCount="289">
  <si>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</si>
  <si>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</si>
  <si>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</si>
  <si>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</si>
  <si>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</si>
  <si>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</si>
  <si>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</si>
  <si>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</si>
  <si>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</si>
  <si>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</si>
  <si>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</si>
  <si>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</si>
  <si>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</si>
  <si>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</si>
  <si>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</si>
  <si>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</si>
  <si>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</si>
  <si>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</si>
  <si>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</si>
  <si>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</si>
  <si>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</si>
  <si>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</si>
  <si>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</si>
  <si>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</si>
  <si>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</si>
  <si>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</si>
  <si>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</si>
  <si>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</si>
  <si>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</si>
  <si>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</si>
  <si>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</si>
  <si>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</si>
  <si>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</si>
  <si>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</si>
  <si>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</si>
  <si>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</si>
  <si>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</si>
  <si>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</si>
  <si>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</si>
  <si>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</si>
  <si>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</si>
  <si>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</si>
  <si>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</si>
  <si>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</si>
  <si>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</si>
  <si>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</si>
  <si>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</si>
  <si>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</si>
  <si>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</si>
  <si>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</si>
  <si>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</si>
  <si>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</si>
  <si>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</si>
  <si>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</si>
  <si>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</si>
  <si>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</si>
  <si>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Název položky</t>
  </si>
  <si>
    <t>MJ</t>
  </si>
  <si>
    <t>množství</t>
  </si>
  <si>
    <t>cena / MJ</t>
  </si>
  <si>
    <t>celkem (Kč)</t>
  </si>
  <si>
    <t>Kašna</t>
  </si>
  <si>
    <t>Výkaz výměr</t>
  </si>
  <si>
    <t>ZS</t>
  </si>
  <si>
    <t>PROVOZ INVEST-</t>
  </si>
  <si>
    <t>SILN PROVOZ</t>
  </si>
  <si>
    <t>typ</t>
  </si>
  <si>
    <t>Rozpočet neobsahuje stavební, zemní a případné bourací práce. Dále nejsou zahrnuty náklady na přípojky vody, kanalizace a elektro.</t>
  </si>
  <si>
    <t>M21</t>
  </si>
  <si>
    <t>Elektromontáž, řízení, osvětlení</t>
  </si>
  <si>
    <t>M35</t>
  </si>
  <si>
    <t>Montáž čerpadel, kompresorů</t>
  </si>
  <si>
    <t>M99</t>
  </si>
  <si>
    <t>Ostatní dodávky a práce "M"</t>
  </si>
  <si>
    <t>činí :</t>
  </si>
  <si>
    <t>Zařízení staveniště</t>
  </si>
  <si>
    <t>Kompletační činnost</t>
  </si>
  <si>
    <t>Rezerva rozpočtu</t>
  </si>
  <si>
    <t>Díl:</t>
  </si>
  <si>
    <t>00005</t>
  </si>
  <si>
    <t>Elektroinstalační práce</t>
  </si>
  <si>
    <t>00008</t>
  </si>
  <si>
    <t>Revizní zpráva</t>
  </si>
  <si>
    <t>Celkem za</t>
  </si>
  <si>
    <t>M21 Elektromontáž, řízení, osvětlení</t>
  </si>
  <si>
    <t>315111114</t>
  </si>
  <si>
    <t>Montáž technologie</t>
  </si>
  <si>
    <t>03511234</t>
  </si>
  <si>
    <t>Tlakové zkoušky</t>
  </si>
  <si>
    <t>03511235</t>
  </si>
  <si>
    <t>03511236</t>
  </si>
  <si>
    <t>Zaškolení obsluhy</t>
  </si>
  <si>
    <t>M35 Montáž čerpadel, kompresorů</t>
  </si>
  <si>
    <t>3511238</t>
  </si>
  <si>
    <t>Návod na obsluhu a údržbu</t>
  </si>
  <si>
    <t>3519999</t>
  </si>
  <si>
    <t>Vedlejší náklady</t>
  </si>
  <si>
    <t>3511239</t>
  </si>
  <si>
    <t>PD ve stupni realizační, Dílenská dokumentace</t>
  </si>
  <si>
    <t>3511240</t>
  </si>
  <si>
    <t>Autorský dozor</t>
  </si>
  <si>
    <t>3511241</t>
  </si>
  <si>
    <t>KM pozink. plast</t>
  </si>
  <si>
    <t>Kotvící materiál, úchyty</t>
  </si>
  <si>
    <t>M99 Ostatní dodávky a práce "M"</t>
  </si>
  <si>
    <t>0590300</t>
  </si>
  <si>
    <t>Čistič PVC</t>
  </si>
  <si>
    <t>litr</t>
  </si>
  <si>
    <t>900102</t>
  </si>
  <si>
    <t>Teflonová páska</t>
  </si>
  <si>
    <t>kus</t>
  </si>
  <si>
    <t>0590101</t>
  </si>
  <si>
    <t>Lepidlo PVC-U</t>
  </si>
  <si>
    <t>570418</t>
  </si>
  <si>
    <t>Odstředivé plastové čerpadlo filtrace s integrovaným zachycovačem nečistot, připojení DN50/DN40, výkon 0,45 kW; Q=12m³/h při 8 mvs, 230V</t>
  </si>
  <si>
    <t>15782</t>
  </si>
  <si>
    <t>Pískový plastový filtr s bočním připojením 11/2", vnitřní průměr D500, průtok 9m³/h</t>
  </si>
  <si>
    <t>00596</t>
  </si>
  <si>
    <t>Filtrační písek 0,6-1 mm</t>
  </si>
  <si>
    <t>kg</t>
  </si>
  <si>
    <t>32581</t>
  </si>
  <si>
    <t xml:space="preserve">Automatický ovládací 6-ti cestný ventil s bočním připojením na filtr, připojení 11/2" </t>
  </si>
  <si>
    <t>1214</t>
  </si>
  <si>
    <t>Automatická dávkovací stanice- měření a udržování pH a koncentrace chloru</t>
  </si>
  <si>
    <t>12130</t>
  </si>
  <si>
    <t>Kanystr s korektorem pH, 20l</t>
  </si>
  <si>
    <t>12075</t>
  </si>
  <si>
    <t>Kanystr s chlornanem sodným, 20l</t>
  </si>
  <si>
    <t>DOC3GT</t>
  </si>
  <si>
    <t>Ponorné kalové čerpadlo, nerezové, výkon 0,25kW, Q=6m3/h při 3,7mvs, 230V</t>
  </si>
  <si>
    <t>WGME-240</t>
  </si>
  <si>
    <t>Jednoduchý změkčovací filtr s objemovým řízením s kapacitou 240°dHxm³, vč. nádoby na sůl</t>
  </si>
  <si>
    <t>SD-1"</t>
  </si>
  <si>
    <t>kompl.</t>
  </si>
  <si>
    <t>EVPI 2020</t>
  </si>
  <si>
    <t>Elektromagnetický ventil 1", 230V</t>
  </si>
  <si>
    <t>RA109P421</t>
  </si>
  <si>
    <t xml:space="preserve">Kartušový filtr G 1 včetně filtrační vložky 50 mic </t>
  </si>
  <si>
    <t>Art.1700</t>
  </si>
  <si>
    <t>Mosazné šoupě G1"</t>
  </si>
  <si>
    <t>atyp.plast 01</t>
  </si>
  <si>
    <t>atyp.plast 02</t>
  </si>
  <si>
    <t>PP zachycovač nečistot s nerezovým sítem</t>
  </si>
  <si>
    <t>atyp.plast 03</t>
  </si>
  <si>
    <t>PP podstavec čerpadla</t>
  </si>
  <si>
    <t>atyp.plast 04</t>
  </si>
  <si>
    <t>PP svařovaná záchytná vana chemikálií pro 2 kanystry</t>
  </si>
  <si>
    <t>atyp.plast/nerez 01</t>
  </si>
  <si>
    <t>PP šachtička odvětrání s nerezovou krycí mřížkou</t>
  </si>
  <si>
    <t>atyp.nerez 01</t>
  </si>
  <si>
    <t>00001</t>
  </si>
  <si>
    <t>Podružný elektrorozvaděč technologie RM1 v provedení jako sestava plastových rozvodnic na omítku, krytí IP55</t>
  </si>
  <si>
    <t xml:space="preserve">Jednoduchá ovládací jednotka pro měnič                                                                                                                                   </t>
  </si>
  <si>
    <t>MF22288</t>
  </si>
  <si>
    <t>Odrušovací filtr pro frekvenční měniče do výkonu 15 kW</t>
  </si>
  <si>
    <t>FX3U-32MR/ES</t>
  </si>
  <si>
    <t>Řídící systém, napájení 230V, 16xDI, 16xDO relé 2A</t>
  </si>
  <si>
    <t>SW1</t>
  </si>
  <si>
    <t>Aplikační sw PLC</t>
  </si>
  <si>
    <t>kompl</t>
  </si>
  <si>
    <t>00006</t>
  </si>
  <si>
    <t xml:space="preserve">Oživení systému, naprogramování, provozní zkouška </t>
  </si>
  <si>
    <t>00007</t>
  </si>
  <si>
    <t>Rozváděč pro odrušovací filtr označený RF1, v provedení jako plastová rozvodnice GW44211 na omítku s rozměry 380x460x180 mm, krytí IP56, bez ceny filtru</t>
  </si>
  <si>
    <t xml:space="preserve">Rozváděč pro frekvenční měniče označené RFM1 v provedení jako oceloplechová rozvodnice na omítku krytí IP65, </t>
  </si>
  <si>
    <t>00009</t>
  </si>
  <si>
    <t>Nucené odvětrání strojovny odtahovým ventilátorem</t>
  </si>
  <si>
    <t xml:space="preserve">Stropní svítidlo strojovny 100W s krycím sklem, IP44, 230V </t>
  </si>
  <si>
    <t>Drobný elektroinstalační materiál</t>
  </si>
  <si>
    <t>hod.</t>
  </si>
  <si>
    <t>EKO 700 B</t>
  </si>
  <si>
    <t>Kompozitní poklop 600x600mm, třída zatížení B125, vč. těsnění a uzamykání</t>
  </si>
  <si>
    <t>GSM B1</t>
  </si>
  <si>
    <t>GSM Brána dle specifikace v TZ vč.napojení na rozvaděč, nerezové sondy zatopení</t>
  </si>
  <si>
    <t>00002</t>
  </si>
  <si>
    <t>00003</t>
  </si>
  <si>
    <t>00004</t>
  </si>
  <si>
    <t>Kompletace, uvedení do provozu</t>
  </si>
  <si>
    <t>Sestava dopouštění včetně By-passu - 1" a nerezových ponorných sond</t>
  </si>
  <si>
    <t>MF2222674</t>
  </si>
  <si>
    <t>Frekvenční měnič 1,5kW, Uvst=3x400V, Uvýst=3x400V, IP20, fr=0,2-400Hz; 4A</t>
  </si>
  <si>
    <t>Doprava</t>
  </si>
  <si>
    <t>570521</t>
  </si>
  <si>
    <t>570421</t>
  </si>
  <si>
    <t>02716</t>
  </si>
  <si>
    <t>Tr PVC D160,dl.6m,PN 10</t>
  </si>
  <si>
    <t>02712</t>
  </si>
  <si>
    <t>Tr PVC D 90,dl.6m, PN 10</t>
  </si>
  <si>
    <t>02711</t>
  </si>
  <si>
    <t>Tr PVC D 75,dl.6m, PN 10</t>
  </si>
  <si>
    <t>02710</t>
  </si>
  <si>
    <t>Tr PVC D 63,dl.5m, PN 10</t>
  </si>
  <si>
    <t>02709</t>
  </si>
  <si>
    <t>Tr PVC D 50,dl.5m, PN 10</t>
  </si>
  <si>
    <t>02724</t>
  </si>
  <si>
    <t>Tr PVC D 32,dl.5m,PN 10</t>
  </si>
  <si>
    <t>0560090</t>
  </si>
  <si>
    <t>Kohout kulový D 90 PVC</t>
  </si>
  <si>
    <t>0560075</t>
  </si>
  <si>
    <t>Kohout kulový D 75 PVC</t>
  </si>
  <si>
    <t>0560063</t>
  </si>
  <si>
    <t>Kohout kulový D 63 PVC</t>
  </si>
  <si>
    <t>0560050</t>
  </si>
  <si>
    <t>Kohout kulový D 50 PVC</t>
  </si>
  <si>
    <t>0567063</t>
  </si>
  <si>
    <t>Ventil zpětný D 63 PVC</t>
  </si>
  <si>
    <t>0567050</t>
  </si>
  <si>
    <t>Ventil zpětný D 50 PVC</t>
  </si>
  <si>
    <t>PV01063AP</t>
  </si>
  <si>
    <t>Koleno D 63/90° PN 16 PVC</t>
  </si>
  <si>
    <t>PV02063AP</t>
  </si>
  <si>
    <t>Koleno D 63/45° PN16 PVC</t>
  </si>
  <si>
    <t>PV01050AP</t>
  </si>
  <si>
    <t>Koleno D 50/90° PVC PN16</t>
  </si>
  <si>
    <t>PV02050AP</t>
  </si>
  <si>
    <t>Koleno D 50/45° PN 16, PVC</t>
  </si>
  <si>
    <t>0501032</t>
  </si>
  <si>
    <t>Koleno D 32 PVC 90° lep</t>
  </si>
  <si>
    <t>0503160</t>
  </si>
  <si>
    <t>T-kus D160 PVC lepení</t>
  </si>
  <si>
    <t>7503063</t>
  </si>
  <si>
    <t>T-kus D 63 PVC,PN10 lep</t>
  </si>
  <si>
    <t>PV03050AP</t>
  </si>
  <si>
    <t>T-kus D 50 PVC PN 16</t>
  </si>
  <si>
    <t>0551463</t>
  </si>
  <si>
    <t>Šroubení D 63x2"ext.PVC</t>
  </si>
  <si>
    <t>0551250</t>
  </si>
  <si>
    <t>Šroubení D 50x6/4"ex.těsn</t>
  </si>
  <si>
    <t>0505832</t>
  </si>
  <si>
    <t>Nátrubek D 32x1"int.kov</t>
  </si>
  <si>
    <t>0506162</t>
  </si>
  <si>
    <t>Redukce kr.D160x110 PVC</t>
  </si>
  <si>
    <t>0506110</t>
  </si>
  <si>
    <t>Redukce kr.D110x90 PVC</t>
  </si>
  <si>
    <t>0506111</t>
  </si>
  <si>
    <t>Redukce kr.D110x75 PVC</t>
  </si>
  <si>
    <t>0506112</t>
  </si>
  <si>
    <t>Redukce kr.D110x63 PVC</t>
  </si>
  <si>
    <t>0506091</t>
  </si>
  <si>
    <t>Redukce kr.D 90x63 PVC</t>
  </si>
  <si>
    <t>0225607563</t>
  </si>
  <si>
    <t>Redukce kr.75x63 PVC</t>
  </si>
  <si>
    <t>0225606350</t>
  </si>
  <si>
    <t>Redukce kr.63x50 PVC</t>
  </si>
  <si>
    <t>0506065</t>
  </si>
  <si>
    <t>Redukce kr.D 63x32 PVC</t>
  </si>
  <si>
    <t>150/1</t>
  </si>
  <si>
    <t>Kanalizační trubky SN4 DN 150 1m</t>
  </si>
  <si>
    <t>100/1</t>
  </si>
  <si>
    <t>Kanalizační trubky SN4 DN 100 1m</t>
  </si>
  <si>
    <t>HT150/1000</t>
  </si>
  <si>
    <t>Trubka PP HT   DN 150 1000m</t>
  </si>
  <si>
    <t>HT150/250</t>
  </si>
  <si>
    <t>Trubka PP HT   DN 150 250m</t>
  </si>
  <si>
    <t>KGB150/87</t>
  </si>
  <si>
    <t>Koleno DN 150 87°</t>
  </si>
  <si>
    <t>KGB150/45</t>
  </si>
  <si>
    <t>Koleno DN 150 45°</t>
  </si>
  <si>
    <t>KGB100/87</t>
  </si>
  <si>
    <t>Koleno DN 100 87°</t>
  </si>
  <si>
    <t>KGB100/45</t>
  </si>
  <si>
    <t>Koleno DN 100 45°</t>
  </si>
  <si>
    <t>KGEA150/100/45</t>
  </si>
  <si>
    <t>Jednoduchá odbočka 45° DN 150 DN 100</t>
  </si>
  <si>
    <t>KGEA100/100/45</t>
  </si>
  <si>
    <t>Jednoduchá odbočka 45° DN 100 DN 100</t>
  </si>
  <si>
    <t>KGR150/100</t>
  </si>
  <si>
    <t>Redukce DN 150 DN 100</t>
  </si>
  <si>
    <t>KGEA150/150/45</t>
  </si>
  <si>
    <t>Jednoduchá odbočka 45° DN 150 DN 150</t>
  </si>
  <si>
    <t>HTB150/87</t>
  </si>
  <si>
    <t>Koleno PP HT DN 150 87°</t>
  </si>
  <si>
    <t>HTEA150/100/87</t>
  </si>
  <si>
    <t>Jednoduchá odbočka PP HT  87° DN 150 DN 100</t>
  </si>
  <si>
    <t>m</t>
  </si>
  <si>
    <t>Odstředivé plastové čerpadlo trysek okruhu A s integrovaným zachycovačem nečistot, připojení DN50/DN40, výkon 0,75kW; Q=16m³/h při 8mvs, 400V</t>
  </si>
  <si>
    <t>Odstředivé plastové čerpadlo trysek okruhu B s integrovaným zachycovačem nečistot, připojení DN50/DN40, výkon 0,55kW; Q=13m³/h při 8mvs, 400V</t>
  </si>
  <si>
    <t>Odstředivé plastové čerpadlo trysek okruhu C s integrovaným zachycovačem nečistot, připojení DN50/DN40, výkon 0,55kW; Q=13m³/h při 8mvs, 400V</t>
  </si>
  <si>
    <t>Odstředivé plastové čerpadlo trysek okruhu D s integrovaným zachycovačem nečistot, připojení DN50/DN40, výkon 0,55kW; Q=13m³/h při 8mvs, 400V</t>
  </si>
  <si>
    <t>PP jednoplášťová dvouvstupová strojovna technologie, vnitřní rozměry 3,8x2,0x2,0m, s integrovanou retenční nádrží o rozměrech 1,2x2,0x2,0m, objem 4,8m3, dva vstupní komínky 600x600mm, čerpací jímka, vč. žebříků a těsněných prostupů, bez poklopu</t>
  </si>
  <si>
    <t>Nerezová nádržka trysky ∅254mm, výška 250mm, přívod trysky G1", gravitační odtok DN100,   nerezová krycí mřížka, vč. kotvení</t>
  </si>
  <si>
    <t>Mosazná pramínková tryska typu Kometa, ∅ ústí 14mm, připojení G1"</t>
  </si>
  <si>
    <t>50969</t>
  </si>
  <si>
    <t>SO 06 – Vodní prvky</t>
  </si>
  <si>
    <t>Rekonstrukce lokality Kolonka Znojmo</t>
  </si>
  <si>
    <t>0008576</t>
  </si>
  <si>
    <t xml:space="preserve">PE trubka 32x4,4mm </t>
  </si>
  <si>
    <t>Výkaz výměr :</t>
  </si>
  <si>
    <t>KRYCÍ LIST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</si>
</sst>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dd/mm/yy"/>
    <numFmt numFmtId="166" formatCode="0.0%"/>
  </numFmts>
  <fonts count="55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 CE"/>
      <charset val="238"/>
    </font>
    <font>
      <b/>
      <sz val="11"/>
      <color indexed="14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Trebuchet MS"/>
      <family val="2"/>
      <charset val="238"/>
    </font>
    <font>
      <sz val="11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92">
    <xf numFmtId="0" fontId="0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2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15" borderId="0" applyNumberFormat="0" applyBorder="0" applyAlignment="0" applyProtection="0"/>
    <xf numFmtId="0" fontId="27" fillId="13" borderId="0" applyNumberFormat="0" applyBorder="0" applyAlignment="0" applyProtection="0"/>
    <xf numFmtId="0" fontId="27" fillId="4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14" borderId="0" applyNumberFormat="0" applyBorder="0" applyAlignment="0" applyProtection="0"/>
    <xf numFmtId="0" fontId="27" fillId="5" borderId="0" applyNumberFormat="0" applyBorder="0" applyAlignment="0" applyProtection="0"/>
    <xf numFmtId="0" fontId="27" fillId="11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0" borderId="2" applyNumberFormat="0" applyFill="0" applyAlignment="0" applyProtection="0"/>
    <xf numFmtId="0" fontId="31" fillId="6" borderId="0" applyNumberFormat="0" applyBorder="0" applyAlignment="0" applyProtection="0"/>
    <xf numFmtId="0" fontId="42" fillId="0" borderId="0"/>
    <xf numFmtId="0" fontId="29" fillId="8" borderId="0" applyNumberFormat="0" applyBorder="0" applyAlignment="0" applyProtection="0"/>
    <xf numFmtId="0" fontId="30" fillId="19" borderId="3" applyNumberFormat="0" applyAlignment="0" applyProtection="0"/>
    <xf numFmtId="0" fontId="30" fillId="19" borderId="3" applyNumberFormat="0" applyAlignment="0" applyProtection="0"/>
    <xf numFmtId="0" fontId="36" fillId="0" borderId="5" applyNumberFormat="0" applyFill="0" applyAlignment="0" applyProtection="0"/>
    <xf numFmtId="0" fontId="43" fillId="0" borderId="4" applyNumberFormat="0" applyFill="0" applyAlignment="0" applyProtection="0"/>
    <xf numFmtId="0" fontId="37" fillId="0" borderId="7" applyNumberFormat="0" applyFill="0" applyAlignment="0" applyProtection="0"/>
    <xf numFmtId="0" fontId="44" fillId="0" borderId="6" applyNumberFormat="0" applyFill="0" applyAlignment="0" applyProtection="0"/>
    <xf numFmtId="0" fontId="38" fillId="0" borderId="9" applyNumberFormat="0" applyFill="0" applyAlignment="0" applyProtection="0"/>
    <xf numFmtId="0" fontId="45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7" fillId="12" borderId="0" applyNumberFormat="0" applyBorder="0" applyAlignment="0" applyProtection="0"/>
    <xf numFmtId="0" fontId="40" fillId="12" borderId="0" applyNumberFormat="0" applyBorder="0" applyAlignment="0" applyProtection="0"/>
    <xf numFmtId="0" fontId="3" fillId="0" borderId="0"/>
    <xf numFmtId="0" fontId="52" fillId="0" borderId="0"/>
    <xf numFmtId="0" fontId="3" fillId="0" borderId="0"/>
    <xf numFmtId="0" fontId="54" fillId="0" borderId="0"/>
    <xf numFmtId="0" fontId="53" fillId="0" borderId="0" applyAlignment="0">
      <alignment vertical="top" wrapText="1"/>
      <protection locked="0"/>
    </xf>
    <xf numFmtId="0" fontId="4" fillId="0" borderId="0"/>
    <xf numFmtId="0" fontId="3" fillId="7" borderId="10" applyNumberFormat="0" applyFont="0" applyAlignment="0" applyProtection="0"/>
    <xf numFmtId="0" fontId="53" fillId="7" borderId="10" applyNumberFormat="0" applyFont="0" applyAlignment="0" applyProtection="0"/>
    <xf numFmtId="0" fontId="48" fillId="0" borderId="11" applyNumberFormat="0" applyFill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12" applyNumberFormat="0" applyFill="0" applyAlignment="0" applyProtection="0"/>
    <xf numFmtId="0" fontId="28" fillId="0" borderId="1" applyNumberFormat="0" applyFill="0" applyAlignment="0" applyProtection="0"/>
    <xf numFmtId="0" fontId="31" fillId="10" borderId="0" applyNumberFormat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3" fillId="12" borderId="13" applyNumberFormat="0" applyAlignment="0" applyProtection="0"/>
    <xf numFmtId="0" fontId="33" fillId="9" borderId="13" applyNumberFormat="0" applyAlignment="0" applyProtection="0"/>
    <xf numFmtId="0" fontId="41" fillId="21" borderId="13" applyNumberFormat="0" applyAlignment="0" applyProtection="0"/>
    <xf numFmtId="0" fontId="49" fillId="20" borderId="13" applyNumberFormat="0" applyAlignment="0" applyProtection="0"/>
    <xf numFmtId="0" fontId="34" fillId="21" borderId="14" applyNumberFormat="0" applyAlignment="0" applyProtection="0"/>
    <xf numFmtId="0" fontId="34" fillId="20" borderId="14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7" fillId="23" borderId="0" applyNumberFormat="0" applyBorder="0" applyAlignment="0" applyProtection="0"/>
    <xf numFmtId="0" fontId="27" fillId="15" borderId="0" applyNumberFormat="0" applyBorder="0" applyAlignment="0" applyProtection="0"/>
    <xf numFmtId="0" fontId="27" fillId="13" borderId="0" applyNumberFormat="0" applyBorder="0" applyAlignment="0" applyProtection="0"/>
    <xf numFmtId="0" fontId="27" fillId="26" borderId="0" applyNumberFormat="0" applyBorder="0" applyAlignment="0" applyProtection="0"/>
    <xf numFmtId="0" fontId="27" fillId="17" borderId="0" applyNumberFormat="0" applyBorder="0" applyAlignment="0" applyProtection="0"/>
    <xf numFmtId="0" fontId="27" fillId="24" borderId="0" applyNumberFormat="0" applyBorder="0" applyAlignment="0" applyProtection="0"/>
    <xf numFmtId="0" fontId="27" fillId="22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5" borderId="0" applyNumberFormat="0" applyBorder="0" applyAlignment="0" applyProtection="0"/>
  </cellStyleXfs>
  <cellXfs count="235">
    <xf numFmtId="0" fontId="0" fillId="0" borderId="0" xfId="0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27" borderId="0" xfId="0" applyFill="1" applyBorder="1"/>
    <xf numFmtId="0" fontId="0" fillId="0" borderId="0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3" xfId="0" applyNumberFormat="1" applyBorder="1"/>
    <xf numFmtId="0" fontId="0" fillId="0" borderId="22" xfId="0" applyNumberFormat="1" applyBorder="1"/>
    <xf numFmtId="0" fontId="0" fillId="0" borderId="24" xfId="0" applyNumberFormat="1" applyBorder="1"/>
    <xf numFmtId="0" fontId="0" fillId="0" borderId="0" xfId="0" applyNumberFormat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3" fontId="0" fillId="0" borderId="0" xfId="0" applyNumberFormat="1"/>
    <xf numFmtId="0" fontId="9" fillId="0" borderId="31" xfId="0" applyFont="1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centerContinuous"/>
    </xf>
    <xf numFmtId="0" fontId="9" fillId="0" borderId="32" xfId="0" applyFont="1" applyBorder="1" applyAlignment="1">
      <alignment horizontal="centerContinuous"/>
    </xf>
    <xf numFmtId="0" fontId="0" fillId="0" borderId="32" xfId="0" applyBorder="1" applyAlignment="1">
      <alignment horizontal="centerContinuous"/>
    </xf>
    <xf numFmtId="0" fontId="0" fillId="0" borderId="34" xfId="0" applyBorder="1"/>
    <xf numFmtId="0" fontId="0" fillId="0" borderId="35" xfId="0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3" fontId="0" fillId="0" borderId="26" xfId="0" applyNumberFormat="1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11" fillId="0" borderId="25" xfId="0" applyFont="1" applyBorder="1"/>
    <xf numFmtId="3" fontId="0" fillId="0" borderId="42" xfId="0" applyNumberFormat="1" applyBorder="1"/>
    <xf numFmtId="0" fontId="0" fillId="0" borderId="43" xfId="0" applyBorder="1"/>
    <xf numFmtId="3" fontId="0" fillId="0" borderId="44" xfId="0" applyNumberFormat="1" applyBorder="1"/>
    <xf numFmtId="0" fontId="0" fillId="0" borderId="45" xfId="0" applyBorder="1"/>
    <xf numFmtId="0" fontId="0" fillId="0" borderId="46" xfId="0" applyBorder="1"/>
    <xf numFmtId="0" fontId="0" fillId="0" borderId="0" xfId="0" applyBorder="1" applyAlignment="1">
      <alignment horizontal="right"/>
    </xf>
    <xf numFmtId="165" fontId="0" fillId="0" borderId="0" xfId="0" applyNumberFormat="1" applyBorder="1"/>
    <xf numFmtId="164" fontId="0" fillId="0" borderId="26" xfId="0" applyNumberFormat="1" applyBorder="1"/>
    <xf numFmtId="164" fontId="0" fillId="0" borderId="0" xfId="0" applyNumberFormat="1" applyBorder="1"/>
    <xf numFmtId="0" fontId="10" fillId="27" borderId="43" xfId="0" applyFont="1" applyFill="1" applyBorder="1"/>
    <xf numFmtId="0" fontId="10" fillId="27" borderId="44" xfId="0" applyFont="1" applyFill="1" applyBorder="1"/>
    <xf numFmtId="0" fontId="10" fillId="27" borderId="47" xfId="0" applyFont="1" applyFill="1" applyBorder="1"/>
    <xf numFmtId="164" fontId="10" fillId="27" borderId="44" xfId="0" applyNumberFormat="1" applyFont="1" applyFill="1" applyBorder="1"/>
    <xf numFmtId="0" fontId="10" fillId="27" borderId="48" xfId="0" applyFont="1" applyFill="1" applyBorder="1"/>
    <xf numFmtId="0" fontId="10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9" xfId="59" applyFont="1" applyBorder="1"/>
    <xf numFmtId="0" fontId="0" fillId="0" borderId="50" xfId="0" applyNumberFormat="1" applyBorder="1" applyAlignment="1">
      <alignment horizontal="left"/>
    </xf>
    <xf numFmtId="0" fontId="0" fillId="0" borderId="51" xfId="0" applyNumberFormat="1" applyBorder="1"/>
    <xf numFmtId="0" fontId="7" fillId="0" borderId="52" xfId="59" applyFont="1" applyBorder="1"/>
    <xf numFmtId="0" fontId="4" fillId="0" borderId="52" xfId="59" applyBorder="1"/>
    <xf numFmtId="0" fontId="4" fillId="0" borderId="52" xfId="59" applyBorder="1" applyAlignment="1">
      <alignment horizontal="right"/>
    </xf>
    <xf numFmtId="49" fontId="5" fillId="0" borderId="0" xfId="0" applyNumberFormat="1" applyFont="1" applyAlignment="1">
      <alignment horizontal="centerContinuous"/>
    </xf>
    <xf numFmtId="0" fontId="5" fillId="0" borderId="0" xfId="0" applyFont="1" applyBorder="1" applyAlignment="1">
      <alignment horizontal="centerContinuous"/>
    </xf>
    <xf numFmtId="49" fontId="9" fillId="28" borderId="31" xfId="0" applyNumberFormat="1" applyFont="1" applyFill="1" applyBorder="1"/>
    <xf numFmtId="0" fontId="9" fillId="28" borderId="32" xfId="0" applyFont="1" applyFill="1" applyBorder="1"/>
    <xf numFmtId="0" fontId="9" fillId="28" borderId="33" xfId="0" applyFont="1" applyFill="1" applyBorder="1"/>
    <xf numFmtId="0" fontId="9" fillId="28" borderId="53" xfId="0" applyFont="1" applyFill="1" applyBorder="1"/>
    <xf numFmtId="0" fontId="9" fillId="28" borderId="54" xfId="0" applyFont="1" applyFill="1" applyBorder="1"/>
    <xf numFmtId="0" fontId="9" fillId="28" borderId="55" xfId="0" applyFont="1" applyFill="1" applyBorder="1"/>
    <xf numFmtId="0" fontId="13" fillId="0" borderId="0" xfId="0" applyFont="1" applyBorder="1"/>
    <xf numFmtId="3" fontId="11" fillId="0" borderId="19" xfId="0" applyNumberFormat="1" applyFont="1" applyBorder="1"/>
    <xf numFmtId="0" fontId="9" fillId="27" borderId="31" xfId="0" applyFont="1" applyFill="1" applyBorder="1"/>
    <xf numFmtId="0" fontId="9" fillId="27" borderId="32" xfId="0" applyFont="1" applyFill="1" applyBorder="1"/>
    <xf numFmtId="3" fontId="9" fillId="27" borderId="33" xfId="0" applyNumberFormat="1" applyFont="1" applyFill="1" applyBorder="1"/>
    <xf numFmtId="3" fontId="9" fillId="27" borderId="53" xfId="0" applyNumberFormat="1" applyFont="1" applyFill="1" applyBorder="1"/>
    <xf numFmtId="3" fontId="9" fillId="27" borderId="54" xfId="0" applyNumberFormat="1" applyFont="1" applyFill="1" applyBorder="1"/>
    <xf numFmtId="3" fontId="9" fillId="27" borderId="55" xfId="0" applyNumberFormat="1" applyFont="1" applyFill="1" applyBorder="1"/>
    <xf numFmtId="0" fontId="9" fillId="0" borderId="0" xfId="0" applyFont="1"/>
    <xf numFmtId="3" fontId="5" fillId="0" borderId="0" xfId="0" applyNumberFormat="1" applyFont="1" applyAlignment="1">
      <alignment horizontal="centerContinuous"/>
    </xf>
    <xf numFmtId="0" fontId="2" fillId="29" borderId="37" xfId="0" applyFont="1" applyFill="1" applyBorder="1"/>
    <xf numFmtId="0" fontId="2" fillId="29" borderId="38" xfId="0" applyFont="1" applyFill="1" applyBorder="1"/>
    <xf numFmtId="0" fontId="0" fillId="29" borderId="56" xfId="0" applyFill="1" applyBorder="1"/>
    <xf numFmtId="0" fontId="2" fillId="29" borderId="57" xfId="0" applyFont="1" applyFill="1" applyBorder="1" applyAlignment="1">
      <alignment horizontal="right"/>
    </xf>
    <xf numFmtId="0" fontId="2" fillId="29" borderId="38" xfId="0" applyFont="1" applyFill="1" applyBorder="1" applyAlignment="1">
      <alignment horizontal="right"/>
    </xf>
    <xf numFmtId="0" fontId="2" fillId="29" borderId="58" xfId="0" applyFont="1" applyFill="1" applyBorder="1" applyAlignment="1">
      <alignment horizontal="center"/>
    </xf>
    <xf numFmtId="4" fontId="14" fillId="29" borderId="38" xfId="0" applyNumberFormat="1" applyFont="1" applyFill="1" applyBorder="1" applyAlignment="1">
      <alignment horizontal="right"/>
    </xf>
    <xf numFmtId="4" fontId="14" fillId="29" borderId="56" xfId="0" applyNumberFormat="1" applyFont="1" applyFill="1" applyBorder="1" applyAlignment="1">
      <alignment horizontal="right"/>
    </xf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0" fontId="4" fillId="0" borderId="0" xfId="59"/>
    <xf numFmtId="0" fontId="4" fillId="0" borderId="0" xfId="59" applyAlignment="1">
      <alignment horizontal="right"/>
    </xf>
    <xf numFmtId="49" fontId="13" fillId="0" borderId="29" xfId="0" applyNumberFormat="1" applyFont="1" applyBorder="1"/>
    <xf numFmtId="3" fontId="11" fillId="0" borderId="59" xfId="0" applyNumberFormat="1" applyFont="1" applyBorder="1"/>
    <xf numFmtId="3" fontId="11" fillId="0" borderId="60" xfId="0" applyNumberFormat="1" applyFont="1" applyBorder="1"/>
    <xf numFmtId="3" fontId="11" fillId="0" borderId="61" xfId="0" applyNumberFormat="1" applyFont="1" applyBorder="1"/>
    <xf numFmtId="3" fontId="22" fillId="0" borderId="26" xfId="0" applyNumberFormat="1" applyFont="1" applyBorder="1"/>
    <xf numFmtId="1" fontId="0" fillId="0" borderId="58" xfId="0" applyNumberFormat="1" applyBorder="1"/>
    <xf numFmtId="3" fontId="9" fillId="0" borderId="0" xfId="0" applyNumberFormat="1" applyFont="1"/>
    <xf numFmtId="3" fontId="0" fillId="0" borderId="39" xfId="0" applyNumberFormat="1" applyBorder="1"/>
    <xf numFmtId="0" fontId="16" fillId="0" borderId="0" xfId="59" applyFont="1" applyAlignment="1">
      <alignment horizontal="centerContinuous"/>
    </xf>
    <xf numFmtId="0" fontId="17" fillId="0" borderId="0" xfId="59" applyFont="1" applyAlignment="1">
      <alignment horizontal="centerContinuous"/>
    </xf>
    <xf numFmtId="0" fontId="17" fillId="0" borderId="0" xfId="59" applyFont="1" applyAlignment="1">
      <alignment horizontal="right"/>
    </xf>
    <xf numFmtId="0" fontId="13" fillId="0" borderId="0" xfId="59" applyFont="1"/>
    <xf numFmtId="0" fontId="18" fillId="0" borderId="0" xfId="59" applyFont="1"/>
    <xf numFmtId="0" fontId="4" fillId="0" borderId="0" xfId="59" applyBorder="1"/>
    <xf numFmtId="0" fontId="20" fillId="0" borderId="0" xfId="59" applyFont="1" applyAlignment="1"/>
    <xf numFmtId="0" fontId="21" fillId="0" borderId="0" xfId="59" applyFont="1" applyBorder="1"/>
    <xf numFmtId="3" fontId="21" fillId="0" borderId="0" xfId="59" applyNumberFormat="1" applyFont="1" applyBorder="1" applyAlignment="1">
      <alignment horizontal="right"/>
    </xf>
    <xf numFmtId="4" fontId="21" fillId="0" borderId="0" xfId="59" applyNumberFormat="1" applyFont="1" applyBorder="1"/>
    <xf numFmtId="0" fontId="20" fillId="0" borderId="0" xfId="59" applyFont="1" applyBorder="1" applyAlignment="1"/>
    <xf numFmtId="0" fontId="4" fillId="0" borderId="0" xfId="59" applyBorder="1" applyAlignment="1">
      <alignment horizontal="right"/>
    </xf>
    <xf numFmtId="4" fontId="19" fillId="0" borderId="0" xfId="59" applyNumberFormat="1" applyFont="1" applyFill="1" applyBorder="1" applyAlignment="1">
      <alignment horizontal="right"/>
    </xf>
    <xf numFmtId="0" fontId="4" fillId="0" borderId="0" xfId="59" applyFill="1" applyBorder="1"/>
    <xf numFmtId="0" fontId="11" fillId="0" borderId="0" xfId="59" applyFont="1"/>
    <xf numFmtId="0" fontId="11" fillId="0" borderId="0" xfId="59" applyFont="1" applyAlignment="1">
      <alignment horizontal="right"/>
    </xf>
    <xf numFmtId="0" fontId="11" fillId="0" borderId="0" xfId="59" applyFont="1" applyAlignment="1"/>
    <xf numFmtId="49" fontId="13" fillId="28" borderId="62" xfId="59" applyNumberFormat="1" applyFont="1" applyFill="1" applyBorder="1"/>
    <xf numFmtId="0" fontId="13" fillId="28" borderId="21" xfId="59" applyFont="1" applyFill="1" applyBorder="1" applyAlignment="1">
      <alignment horizontal="center"/>
    </xf>
    <xf numFmtId="0" fontId="13" fillId="28" borderId="21" xfId="59" applyNumberFormat="1" applyFont="1" applyFill="1" applyBorder="1" applyAlignment="1">
      <alignment horizontal="center"/>
    </xf>
    <xf numFmtId="0" fontId="13" fillId="28" borderId="62" xfId="59" applyFont="1" applyFill="1" applyBorder="1" applyAlignment="1">
      <alignment horizontal="center"/>
    </xf>
    <xf numFmtId="0" fontId="11" fillId="30" borderId="0" xfId="59" applyFont="1" applyFill="1" applyBorder="1" applyAlignment="1">
      <alignment horizontal="center" vertical="top"/>
    </xf>
    <xf numFmtId="49" fontId="23" fillId="30" borderId="0" xfId="0" applyNumberFormat="1" applyFont="1" applyFill="1" applyBorder="1" applyAlignment="1">
      <alignment horizontal="left" vertical="top" wrapText="1"/>
    </xf>
    <xf numFmtId="2" fontId="23" fillId="30" borderId="0" xfId="0" applyNumberFormat="1" applyFont="1" applyFill="1" applyBorder="1" applyAlignment="1">
      <alignment horizontal="right" vertical="top"/>
    </xf>
    <xf numFmtId="4" fontId="23" fillId="30" borderId="0" xfId="59" applyNumberFormat="1" applyFont="1" applyFill="1" applyBorder="1"/>
    <xf numFmtId="9" fontId="0" fillId="0" borderId="23" xfId="63" applyFont="1" applyBorder="1" applyAlignment="1">
      <alignment horizontal="right"/>
    </xf>
    <xf numFmtId="49" fontId="6" fillId="31" borderId="29" xfId="0" applyNumberFormat="1" applyFont="1" applyFill="1" applyBorder="1"/>
    <xf numFmtId="0" fontId="26" fillId="0" borderId="29" xfId="0" applyFont="1" applyBorder="1"/>
    <xf numFmtId="0" fontId="24" fillId="0" borderId="0" xfId="0" applyFont="1" applyBorder="1"/>
    <xf numFmtId="0" fontId="5" fillId="0" borderId="63" xfId="0" applyFont="1" applyBorder="1" applyAlignment="1">
      <alignment horizontal="centerContinuous" vertical="center"/>
    </xf>
    <xf numFmtId="0" fontId="10" fillId="0" borderId="64" xfId="0" applyFont="1" applyBorder="1" applyAlignment="1">
      <alignment horizontal="centerContinuous" vertical="center"/>
    </xf>
    <xf numFmtId="0" fontId="0" fillId="0" borderId="64" xfId="0" applyBorder="1" applyAlignment="1">
      <alignment horizontal="centerContinuous" vertical="center"/>
    </xf>
    <xf numFmtId="0" fontId="0" fillId="0" borderId="65" xfId="0" applyBorder="1" applyAlignment="1">
      <alignment horizontal="centerContinuous" vertical="center"/>
    </xf>
    <xf numFmtId="49" fontId="0" fillId="31" borderId="0" xfId="0" applyNumberFormat="1" applyFill="1" applyBorder="1" applyAlignment="1">
      <alignment horizontal="left"/>
    </xf>
    <xf numFmtId="0" fontId="0" fillId="27" borderId="59" xfId="0" applyFill="1" applyBorder="1"/>
    <xf numFmtId="0" fontId="11" fillId="0" borderId="50" xfId="59" applyFont="1" applyBorder="1"/>
    <xf numFmtId="0" fontId="13" fillId="0" borderId="50" xfId="59" applyFont="1" applyBorder="1" applyAlignment="1">
      <alignment horizontal="right"/>
    </xf>
    <xf numFmtId="0" fontId="11" fillId="0" borderId="51" xfId="59" applyFont="1" applyBorder="1"/>
    <xf numFmtId="0" fontId="7" fillId="0" borderId="66" xfId="59" applyFont="1" applyBorder="1"/>
    <xf numFmtId="0" fontId="11" fillId="0" borderId="52" xfId="59" applyFont="1" applyBorder="1"/>
    <xf numFmtId="49" fontId="0" fillId="31" borderId="0" xfId="0" applyNumberFormat="1" applyFill="1" applyBorder="1"/>
    <xf numFmtId="0" fontId="0" fillId="27" borderId="43" xfId="0" applyFill="1" applyBorder="1"/>
    <xf numFmtId="0" fontId="9" fillId="27" borderId="44" xfId="0" applyFont="1" applyFill="1" applyBorder="1"/>
    <xf numFmtId="0" fontId="0" fillId="27" borderId="44" xfId="0" applyFill="1" applyBorder="1"/>
    <xf numFmtId="4" fontId="0" fillId="27" borderId="67" xfId="0" applyNumberFormat="1" applyFill="1" applyBorder="1"/>
    <xf numFmtId="4" fontId="0" fillId="27" borderId="43" xfId="0" applyNumberFormat="1" applyFill="1" applyBorder="1"/>
    <xf numFmtId="4" fontId="0" fillId="27" borderId="44" xfId="0" applyNumberFormat="1" applyFill="1" applyBorder="1"/>
    <xf numFmtId="166" fontId="11" fillId="0" borderId="68" xfId="63" applyNumberFormat="1" applyFont="1" applyBorder="1" applyAlignment="1">
      <alignment horizontal="right"/>
    </xf>
    <xf numFmtId="0" fontId="11" fillId="0" borderId="35" xfId="0" applyFont="1" applyBorder="1"/>
    <xf numFmtId="0" fontId="11" fillId="0" borderId="69" xfId="0" applyFont="1" applyBorder="1"/>
    <xf numFmtId="3" fontId="11" fillId="0" borderId="40" xfId="0" applyNumberFormat="1" applyFont="1" applyBorder="1" applyAlignment="1">
      <alignment horizontal="right"/>
    </xf>
    <xf numFmtId="3" fontId="11" fillId="0" borderId="70" xfId="0" applyNumberFormat="1" applyFont="1" applyBorder="1" applyAlignment="1">
      <alignment horizontal="right"/>
    </xf>
    <xf numFmtId="4" fontId="11" fillId="0" borderId="35" xfId="0" applyNumberFormat="1" applyFont="1" applyBorder="1" applyAlignment="1">
      <alignment horizontal="right"/>
    </xf>
    <xf numFmtId="3" fontId="11" fillId="0" borderId="69" xfId="0" applyNumberFormat="1" applyFont="1" applyBorder="1" applyAlignment="1">
      <alignment horizontal="right"/>
    </xf>
    <xf numFmtId="0" fontId="11" fillId="0" borderId="41" xfId="0" applyFont="1" applyBorder="1"/>
    <xf numFmtId="0" fontId="11" fillId="0" borderId="29" xfId="0" applyFont="1" applyBorder="1"/>
    <xf numFmtId="49" fontId="23" fillId="30" borderId="68" xfId="0" applyNumberFormat="1" applyFont="1" applyFill="1" applyBorder="1" applyAlignment="1">
      <alignment horizontal="left" vertical="top" wrapText="1"/>
    </xf>
    <xf numFmtId="2" fontId="23" fillId="30" borderId="68" xfId="0" applyNumberFormat="1" applyFont="1" applyFill="1" applyBorder="1" applyAlignment="1">
      <alignment horizontal="right" vertical="top"/>
    </xf>
    <xf numFmtId="49" fontId="23" fillId="31" borderId="68" xfId="0" applyNumberFormat="1" applyFont="1" applyFill="1" applyBorder="1" applyAlignment="1">
      <alignment horizontal="left" vertical="top" wrapText="1"/>
    </xf>
    <xf numFmtId="49" fontId="23" fillId="31" borderId="68" xfId="0" applyNumberFormat="1" applyFont="1" applyFill="1" applyBorder="1" applyAlignment="1">
      <alignment horizontal="left" wrapText="1"/>
    </xf>
    <xf numFmtId="49" fontId="23" fillId="31" borderId="68" xfId="0" applyNumberFormat="1" applyFont="1" applyFill="1" applyBorder="1" applyAlignment="1">
      <alignment horizontal="center" vertical="top" wrapText="1"/>
    </xf>
    <xf numFmtId="49" fontId="23" fillId="0" borderId="68" xfId="0" applyNumberFormat="1" applyFont="1" applyBorder="1" applyAlignment="1">
      <alignment horizontal="left" vertical="top" wrapText="1"/>
    </xf>
    <xf numFmtId="4" fontId="23" fillId="0" borderId="68" xfId="0" applyNumberFormat="1" applyFont="1" applyFill="1" applyBorder="1" applyAlignment="1">
      <alignment horizontal="right" vertical="top"/>
    </xf>
    <xf numFmtId="4" fontId="23" fillId="30" borderId="68" xfId="59" applyNumberFormat="1" applyFont="1" applyFill="1" applyBorder="1" applyAlignment="1">
      <alignment horizontal="right" vertical="top"/>
    </xf>
    <xf numFmtId="4" fontId="23" fillId="30" borderId="68" xfId="0" applyNumberFormat="1" applyFont="1" applyFill="1" applyBorder="1" applyAlignment="1">
      <alignment horizontal="right" vertical="top"/>
    </xf>
    <xf numFmtId="3" fontId="22" fillId="0" borderId="68" xfId="0" applyNumberFormat="1" applyFont="1" applyBorder="1" applyAlignment="1">
      <alignment horizontal="left" vertical="top"/>
    </xf>
    <xf numFmtId="0" fontId="22" fillId="0" borderId="68" xfId="0" applyFont="1" applyBorder="1" applyAlignment="1">
      <alignment vertical="center" wrapText="1"/>
    </xf>
    <xf numFmtId="49" fontId="22" fillId="31" borderId="68" xfId="59" applyNumberFormat="1" applyFont="1" applyFill="1" applyBorder="1" applyAlignment="1">
      <alignment horizontal="center" vertical="top" shrinkToFit="1"/>
    </xf>
    <xf numFmtId="49" fontId="22" fillId="0" borderId="68" xfId="59" applyNumberFormat="1" applyFont="1" applyFill="1" applyBorder="1" applyAlignment="1">
      <alignment horizontal="center" vertical="top" shrinkToFit="1"/>
    </xf>
    <xf numFmtId="49" fontId="23" fillId="0" borderId="68" xfId="0" applyNumberFormat="1" applyFont="1" applyBorder="1" applyAlignment="1">
      <alignment horizontal="center" vertical="top" wrapText="1"/>
    </xf>
    <xf numFmtId="4" fontId="23" fillId="31" borderId="68" xfId="0" applyNumberFormat="1" applyFont="1" applyFill="1" applyBorder="1" applyAlignment="1">
      <alignment horizontal="right" vertical="top"/>
    </xf>
    <xf numFmtId="2" fontId="23" fillId="31" borderId="68" xfId="0" applyNumberFormat="1" applyFont="1" applyFill="1" applyBorder="1" applyAlignment="1">
      <alignment horizontal="right" vertical="top"/>
    </xf>
    <xf numFmtId="0" fontId="11" fillId="30" borderId="68" xfId="59" applyFont="1" applyFill="1" applyBorder="1" applyAlignment="1">
      <alignment horizontal="center" vertical="top"/>
    </xf>
    <xf numFmtId="0" fontId="7" fillId="30" borderId="68" xfId="59" applyFont="1" applyFill="1" applyBorder="1" applyAlignment="1">
      <alignment horizontal="center" vertical="top"/>
    </xf>
    <xf numFmtId="49" fontId="51" fillId="30" borderId="68" xfId="0" applyNumberFormat="1" applyFont="1" applyFill="1" applyBorder="1" applyAlignment="1">
      <alignment horizontal="left" vertical="top" wrapText="1"/>
    </xf>
    <xf numFmtId="2" fontId="51" fillId="30" borderId="68" xfId="0" applyNumberFormat="1" applyFont="1" applyFill="1" applyBorder="1" applyAlignment="1">
      <alignment horizontal="right" vertical="top"/>
    </xf>
    <xf numFmtId="4" fontId="51" fillId="30" borderId="68" xfId="59" applyNumberFormat="1" applyFont="1" applyFill="1" applyBorder="1"/>
    <xf numFmtId="2" fontId="23" fillId="31" borderId="68" xfId="0" applyNumberFormat="1" applyFont="1" applyFill="1" applyBorder="1" applyAlignment="1">
      <alignment vertical="top"/>
    </xf>
    <xf numFmtId="49" fontId="23" fillId="31" borderId="68" xfId="0" applyNumberFormat="1" applyFont="1" applyFill="1" applyBorder="1" applyAlignment="1">
      <alignment horizontal="center" vertical="top" wrapText="1"/>
    </xf>
    <xf numFmtId="49" fontId="23" fillId="31" borderId="68" xfId="0" applyNumberFormat="1" applyFont="1" applyFill="1" applyBorder="1" applyAlignment="1">
      <alignment horizontal="center" vertical="top" wrapText="1"/>
    </xf>
    <xf numFmtId="0" fontId="9" fillId="32" borderId="68" xfId="59" applyFont="1" applyFill="1" applyBorder="1" applyAlignment="1">
      <alignment horizontal="center" vertical="top"/>
    </xf>
    <xf numFmtId="49" fontId="50" fillId="32" borderId="68" xfId="0" applyNumberFormat="1" applyFont="1" applyFill="1" applyBorder="1" applyAlignment="1">
      <alignment horizontal="left" vertical="top" wrapText="1"/>
    </xf>
    <xf numFmtId="2" fontId="50" fillId="32" borderId="68" xfId="0" applyNumberFormat="1" applyFont="1" applyFill="1" applyBorder="1" applyAlignment="1">
      <alignment horizontal="right" vertical="top"/>
    </xf>
    <xf numFmtId="4" fontId="50" fillId="32" borderId="68" xfId="59" applyNumberFormat="1" applyFont="1" applyFill="1" applyBorder="1"/>
    <xf numFmtId="4" fontId="23" fillId="32" borderId="0" xfId="59" applyNumberFormat="1" applyFont="1" applyFill="1" applyBorder="1"/>
    <xf numFmtId="4" fontId="19" fillId="32" borderId="0" xfId="59" applyNumberFormat="1" applyFont="1" applyFill="1" applyBorder="1" applyAlignment="1">
      <alignment horizontal="right"/>
    </xf>
    <xf numFmtId="0" fontId="4" fillId="32" borderId="0" xfId="59" applyFill="1" applyBorder="1"/>
    <xf numFmtId="0" fontId="0" fillId="32" borderId="0" xfId="0" applyFill="1"/>
    <xf numFmtId="0" fontId="18" fillId="32" borderId="0" xfId="59" applyFont="1" applyFill="1"/>
    <xf numFmtId="0" fontId="4" fillId="32" borderId="0" xfId="59" applyFill="1"/>
    <xf numFmtId="4" fontId="51" fillId="30" borderId="68" xfId="0" applyNumberFormat="1" applyFont="1" applyFill="1" applyBorder="1" applyAlignment="1">
      <alignment horizontal="right" vertical="top"/>
    </xf>
    <xf numFmtId="4" fontId="50" fillId="32" borderId="68" xfId="0" applyNumberFormat="1" applyFont="1" applyFill="1" applyBorder="1" applyAlignment="1">
      <alignment horizontal="right" vertical="top"/>
    </xf>
    <xf numFmtId="0" fontId="7" fillId="0" borderId="49" xfId="59" applyFont="1" applyBorder="1" applyAlignment="1">
      <alignment wrapText="1"/>
    </xf>
    <xf numFmtId="0" fontId="7" fillId="27" borderId="30" xfId="0" applyFont="1" applyFill="1" applyBorder="1" applyAlignment="1"/>
    <xf numFmtId="4" fontId="23" fillId="31" borderId="68" xfId="59" applyNumberFormat="1" applyFont="1" applyFill="1" applyBorder="1" applyAlignment="1">
      <alignment horizontal="right" vertical="top"/>
    </xf>
    <xf numFmtId="4" fontId="23" fillId="31" borderId="0" xfId="59" applyNumberFormat="1" applyFont="1" applyFill="1" applyBorder="1"/>
    <xf numFmtId="4" fontId="19" fillId="31" borderId="0" xfId="59" applyNumberFormat="1" applyFont="1" applyFill="1" applyBorder="1" applyAlignment="1">
      <alignment horizontal="right"/>
    </xf>
    <xf numFmtId="0" fontId="4" fillId="31" borderId="0" xfId="59" applyFill="1" applyBorder="1"/>
    <xf numFmtId="0" fontId="0" fillId="31" borderId="0" xfId="0" applyFill="1"/>
    <xf numFmtId="0" fontId="18" fillId="31" borderId="0" xfId="59" applyFont="1" applyFill="1"/>
    <xf numFmtId="0" fontId="4" fillId="31" borderId="0" xfId="59" applyFill="1"/>
    <xf numFmtId="0" fontId="24" fillId="33" borderId="71" xfId="0" applyFont="1" applyFill="1" applyBorder="1" applyAlignment="1">
      <alignment horizontal="left" wrapText="1"/>
    </xf>
    <xf numFmtId="0" fontId="24" fillId="33" borderId="35" xfId="0" applyFont="1" applyFill="1" applyBorder="1" applyAlignment="1">
      <alignment horizontal="left" wrapText="1"/>
    </xf>
    <xf numFmtId="0" fontId="24" fillId="33" borderId="70" xfId="0" applyFont="1" applyFill="1" applyBorder="1" applyAlignment="1">
      <alignment horizontal="left" wrapText="1"/>
    </xf>
    <xf numFmtId="0" fontId="25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8" fillId="0" borderId="26" xfId="0" applyFont="1" applyBorder="1" applyAlignment="1">
      <alignment horizontal="left"/>
    </xf>
    <xf numFmtId="0" fontId="8" fillId="0" borderId="39" xfId="0" applyFont="1" applyBorder="1" applyAlignment="1">
      <alignment horizontal="left"/>
    </xf>
    <xf numFmtId="0" fontId="9" fillId="0" borderId="71" xfId="0" applyFont="1" applyBorder="1" applyAlignment="1">
      <alignment horizontal="left"/>
    </xf>
    <xf numFmtId="0" fontId="9" fillId="0" borderId="35" xfId="0" applyFont="1" applyBorder="1" applyAlignment="1">
      <alignment horizontal="left"/>
    </xf>
    <xf numFmtId="0" fontId="9" fillId="0" borderId="69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4" fillId="0" borderId="72" xfId="59" applyFont="1" applyBorder="1" applyAlignment="1">
      <alignment horizontal="center"/>
    </xf>
    <xf numFmtId="0" fontId="4" fillId="0" borderId="73" xfId="59" applyFont="1" applyBorder="1" applyAlignment="1">
      <alignment horizontal="center"/>
    </xf>
    <xf numFmtId="0" fontId="4" fillId="0" borderId="74" xfId="59" applyFont="1" applyBorder="1" applyAlignment="1">
      <alignment horizontal="center"/>
    </xf>
    <xf numFmtId="0" fontId="4" fillId="0" borderId="75" xfId="59" applyFont="1" applyBorder="1" applyAlignment="1">
      <alignment horizontal="center"/>
    </xf>
    <xf numFmtId="0" fontId="4" fillId="0" borderId="66" xfId="59" applyFont="1" applyBorder="1" applyAlignment="1">
      <alignment horizontal="left"/>
    </xf>
    <xf numFmtId="0" fontId="4" fillId="0" borderId="52" xfId="59" applyFont="1" applyBorder="1" applyAlignment="1">
      <alignment horizontal="left"/>
    </xf>
    <xf numFmtId="0" fontId="4" fillId="0" borderId="76" xfId="59" applyFont="1" applyBorder="1" applyAlignment="1">
      <alignment horizontal="left"/>
    </xf>
    <xf numFmtId="3" fontId="9" fillId="27" borderId="44" xfId="0" applyNumberFormat="1" applyFont="1" applyFill="1" applyBorder="1" applyAlignment="1">
      <alignment horizontal="right"/>
    </xf>
    <xf numFmtId="3" fontId="9" fillId="27" borderId="67" xfId="0" applyNumberFormat="1" applyFont="1" applyFill="1" applyBorder="1" applyAlignment="1">
      <alignment horizontal="right"/>
    </xf>
    <xf numFmtId="0" fontId="7" fillId="0" borderId="49" xfId="59" applyFont="1" applyBorder="1" applyAlignment="1">
      <alignment horizontal="left" wrapText="1"/>
    </xf>
    <xf numFmtId="0" fontId="7" fillId="0" borderId="50" xfId="59" applyFont="1" applyBorder="1" applyAlignment="1">
      <alignment horizontal="left" wrapText="1"/>
    </xf>
    <xf numFmtId="0" fontId="7" fillId="0" borderId="73" xfId="59" applyFont="1" applyBorder="1" applyAlignment="1">
      <alignment horizontal="left" wrapText="1"/>
    </xf>
    <xf numFmtId="0" fontId="15" fillId="0" borderId="0" xfId="59" applyFont="1" applyAlignment="1">
      <alignment horizontal="center"/>
    </xf>
    <xf numFmtId="0" fontId="11" fillId="0" borderId="72" xfId="59" applyFont="1" applyBorder="1" applyAlignment="1">
      <alignment horizontal="center"/>
    </xf>
    <xf numFmtId="0" fontId="11" fillId="0" borderId="50" xfId="59" applyFont="1" applyBorder="1" applyAlignment="1">
      <alignment horizontal="center"/>
    </xf>
    <xf numFmtId="49" fontId="11" fillId="0" borderId="74" xfId="59" applyNumberFormat="1" applyFont="1" applyBorder="1" applyAlignment="1">
      <alignment horizontal="center"/>
    </xf>
    <xf numFmtId="0" fontId="11" fillId="0" borderId="52" xfId="59" applyFont="1" applyBorder="1" applyAlignment="1">
      <alignment horizontal="center"/>
    </xf>
    <xf numFmtId="0" fontId="11" fillId="0" borderId="52" xfId="59" applyFont="1" applyBorder="1" applyAlignment="1">
      <alignment horizontal="center" shrinkToFit="1"/>
    </xf>
    <xf numFmtId="0" fontId="11" fillId="0" borderId="76" xfId="59" applyFont="1" applyBorder="1" applyAlignment="1">
      <alignment horizontal="center" shrinkToFit="1"/>
    </xf>
  </cellXfs>
  <cellStyles count="92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20 % - zvýraznenie1" xfId="7" xr:uid="{00000000-0005-0000-0000-000006000000}"/>
    <cellStyle name="20 % - zvýraznenie2" xfId="8" xr:uid="{00000000-0005-0000-0000-000007000000}"/>
    <cellStyle name="20 % - zvýraznenie3" xfId="9" xr:uid="{00000000-0005-0000-0000-000008000000}"/>
    <cellStyle name="20 % - zvýraznenie4" xfId="10" xr:uid="{00000000-0005-0000-0000-000009000000}"/>
    <cellStyle name="20 % - zvýraznenie5" xfId="11" xr:uid="{00000000-0005-0000-0000-00000A000000}"/>
    <cellStyle name="20 % - zvýraznenie6" xfId="12" xr:uid="{00000000-0005-0000-0000-00000B000000}"/>
    <cellStyle name="40 % – Zvýraznění1 2" xfId="13" xr:uid="{00000000-0005-0000-0000-00000C000000}"/>
    <cellStyle name="40 % – Zvýraznění2 2" xfId="14" xr:uid="{00000000-0005-0000-0000-00000D000000}"/>
    <cellStyle name="40 % – Zvýraznění3 2" xfId="15" xr:uid="{00000000-0005-0000-0000-00000E000000}"/>
    <cellStyle name="40 % – Zvýraznění4 2" xfId="16" xr:uid="{00000000-0005-0000-0000-00000F000000}"/>
    <cellStyle name="40 % – Zvýraznění5 2" xfId="17" xr:uid="{00000000-0005-0000-0000-000010000000}"/>
    <cellStyle name="40 % – Zvýraznění6 2" xfId="18" xr:uid="{00000000-0005-0000-0000-000011000000}"/>
    <cellStyle name="40 % - zvýraznenie1" xfId="19" xr:uid="{00000000-0005-0000-0000-000012000000}"/>
    <cellStyle name="40 % - zvýraznenie2" xfId="20" xr:uid="{00000000-0005-0000-0000-000013000000}"/>
    <cellStyle name="40 % - zvýraznenie3" xfId="21" xr:uid="{00000000-0005-0000-0000-000014000000}"/>
    <cellStyle name="40 % - zvýraznenie4" xfId="22" xr:uid="{00000000-0005-0000-0000-000015000000}"/>
    <cellStyle name="40 % - zvýraznenie5" xfId="23" xr:uid="{00000000-0005-0000-0000-000016000000}"/>
    <cellStyle name="40 % - zvýraznenie6" xfId="24" xr:uid="{00000000-0005-0000-0000-000017000000}"/>
    <cellStyle name="60 % – Zvýraznění1 2" xfId="25" xr:uid="{00000000-0005-0000-0000-000018000000}"/>
    <cellStyle name="60 % – Zvýraznění2 2" xfId="26" xr:uid="{00000000-0005-0000-0000-000019000000}"/>
    <cellStyle name="60 % – Zvýraznění3 2" xfId="27" xr:uid="{00000000-0005-0000-0000-00001A000000}"/>
    <cellStyle name="60 % – Zvýraznění4 2" xfId="28" xr:uid="{00000000-0005-0000-0000-00001B000000}"/>
    <cellStyle name="60 % – Zvýraznění5 2" xfId="29" xr:uid="{00000000-0005-0000-0000-00001C000000}"/>
    <cellStyle name="60 % – Zvýraznění6 2" xfId="30" xr:uid="{00000000-0005-0000-0000-00001D000000}"/>
    <cellStyle name="60 % - zvýraznenie1" xfId="31" xr:uid="{00000000-0005-0000-0000-00001E000000}"/>
    <cellStyle name="60 % - zvýraznenie2" xfId="32" xr:uid="{00000000-0005-0000-0000-00001F000000}"/>
    <cellStyle name="60 % - zvýraznenie3" xfId="33" xr:uid="{00000000-0005-0000-0000-000020000000}"/>
    <cellStyle name="60 % - zvýraznenie4" xfId="34" xr:uid="{00000000-0005-0000-0000-000021000000}"/>
    <cellStyle name="60 % - zvýraznenie5" xfId="35" xr:uid="{00000000-0005-0000-0000-000022000000}"/>
    <cellStyle name="60 % - zvýraznenie6" xfId="36" xr:uid="{00000000-0005-0000-0000-000023000000}"/>
    <cellStyle name="Celkem 2" xfId="37" xr:uid="{00000000-0005-0000-0000-000024000000}"/>
    <cellStyle name="Dobrá" xfId="38" xr:uid="{00000000-0005-0000-0000-000025000000}"/>
    <cellStyle name="Font_Ariel_Small_Bold" xfId="39" xr:uid="{00000000-0005-0000-0000-000026000000}"/>
    <cellStyle name="Chybně 2" xfId="40" xr:uid="{00000000-0005-0000-0000-000027000000}"/>
    <cellStyle name="Kontrolná bunka" xfId="41" xr:uid="{00000000-0005-0000-0000-000028000000}"/>
    <cellStyle name="Kontrolní buňka 2" xfId="42" xr:uid="{00000000-0005-0000-0000-000029000000}"/>
    <cellStyle name="Nadpis 1 2" xfId="43" xr:uid="{00000000-0005-0000-0000-00002A000000}"/>
    <cellStyle name="Nadpis 1 3" xfId="44" xr:uid="{00000000-0005-0000-0000-00002B000000}"/>
    <cellStyle name="Nadpis 2 2" xfId="45" xr:uid="{00000000-0005-0000-0000-00002C000000}"/>
    <cellStyle name="Nadpis 2 3" xfId="46" xr:uid="{00000000-0005-0000-0000-00002D000000}"/>
    <cellStyle name="Nadpis 3 2" xfId="47" xr:uid="{00000000-0005-0000-0000-00002E000000}"/>
    <cellStyle name="Nadpis 3 3" xfId="48" xr:uid="{00000000-0005-0000-0000-00002F000000}"/>
    <cellStyle name="Nadpis 4 2" xfId="49" xr:uid="{00000000-0005-0000-0000-000030000000}"/>
    <cellStyle name="Nadpis 4 3" xfId="50" xr:uid="{00000000-0005-0000-0000-000031000000}"/>
    <cellStyle name="Název 2" xfId="51" xr:uid="{00000000-0005-0000-0000-000032000000}"/>
    <cellStyle name="Neutrálna" xfId="52" xr:uid="{00000000-0005-0000-0000-000033000000}"/>
    <cellStyle name="Neutrální 2" xfId="53" xr:uid="{00000000-0005-0000-0000-000034000000}"/>
    <cellStyle name="Normální" xfId="0" builtinId="0"/>
    <cellStyle name="Normální 2" xfId="54" xr:uid="{00000000-0005-0000-0000-000036000000}"/>
    <cellStyle name="Normální 2 2" xfId="55" xr:uid="{00000000-0005-0000-0000-000037000000}"/>
    <cellStyle name="Normální 3" xfId="56" xr:uid="{00000000-0005-0000-0000-000038000000}"/>
    <cellStyle name="Normální 4" xfId="57" xr:uid="{00000000-0005-0000-0000-000039000000}"/>
    <cellStyle name="Normální 5" xfId="58" xr:uid="{00000000-0005-0000-0000-00003A000000}"/>
    <cellStyle name="normální_POL.XLS" xfId="59" xr:uid="{00000000-0005-0000-0000-00003B000000}"/>
    <cellStyle name="Poznámka 2" xfId="60" xr:uid="{00000000-0005-0000-0000-00003C000000}"/>
    <cellStyle name="Poznámka 3" xfId="61" xr:uid="{00000000-0005-0000-0000-00003D000000}"/>
    <cellStyle name="Prepojená bunka" xfId="62" xr:uid="{00000000-0005-0000-0000-00003E000000}"/>
    <cellStyle name="Procenta" xfId="63" builtinId="5"/>
    <cellStyle name="Procenta 2" xfId="64" xr:uid="{00000000-0005-0000-0000-000040000000}"/>
    <cellStyle name="Propojená buňka 2" xfId="65" xr:uid="{00000000-0005-0000-0000-000041000000}"/>
    <cellStyle name="Spolu" xfId="66" xr:uid="{00000000-0005-0000-0000-000042000000}"/>
    <cellStyle name="Správně 2" xfId="67" xr:uid="{00000000-0005-0000-0000-000043000000}"/>
    <cellStyle name="Text upozornění 2" xfId="68" xr:uid="{00000000-0005-0000-0000-000044000000}"/>
    <cellStyle name="Text upozornenia" xfId="69" xr:uid="{00000000-0005-0000-0000-000045000000}"/>
    <cellStyle name="Titul" xfId="70" xr:uid="{00000000-0005-0000-0000-000046000000}"/>
    <cellStyle name="Vstup 2" xfId="71" xr:uid="{00000000-0005-0000-0000-000047000000}"/>
    <cellStyle name="Vstup 3" xfId="72" xr:uid="{00000000-0005-0000-0000-000048000000}"/>
    <cellStyle name="Výpočet 2" xfId="73" xr:uid="{00000000-0005-0000-0000-000049000000}"/>
    <cellStyle name="Výpočet 3" xfId="74" xr:uid="{00000000-0005-0000-0000-00004A000000}"/>
    <cellStyle name="Výstup 2" xfId="75" xr:uid="{00000000-0005-0000-0000-00004B000000}"/>
    <cellStyle name="Výstup 3" xfId="76" xr:uid="{00000000-0005-0000-0000-00004C000000}"/>
    <cellStyle name="Vysvětlující text 2" xfId="77" xr:uid="{00000000-0005-0000-0000-00004D000000}"/>
    <cellStyle name="Vysvetľujúci text" xfId="78" xr:uid="{00000000-0005-0000-0000-00004E000000}"/>
    <cellStyle name="Zlá" xfId="79" xr:uid="{00000000-0005-0000-0000-00004F000000}"/>
    <cellStyle name="Zvýraznění 1 2" xfId="80" xr:uid="{00000000-0005-0000-0000-000050000000}"/>
    <cellStyle name="Zvýraznění 2 2" xfId="81" xr:uid="{00000000-0005-0000-0000-000051000000}"/>
    <cellStyle name="Zvýraznění 3 2" xfId="82" xr:uid="{00000000-0005-0000-0000-000052000000}"/>
    <cellStyle name="Zvýraznění 4 2" xfId="83" xr:uid="{00000000-0005-0000-0000-000053000000}"/>
    <cellStyle name="Zvýraznění 5 2" xfId="84" xr:uid="{00000000-0005-0000-0000-000054000000}"/>
    <cellStyle name="Zvýraznění 6 2" xfId="85" xr:uid="{00000000-0005-0000-0000-000055000000}"/>
    <cellStyle name="Zvýraznenie1" xfId="86" xr:uid="{00000000-0005-0000-0000-000056000000}"/>
    <cellStyle name="Zvýraznenie2" xfId="87" xr:uid="{00000000-0005-0000-0000-000057000000}"/>
    <cellStyle name="Zvýraznenie3" xfId="88" xr:uid="{00000000-0005-0000-0000-000058000000}"/>
    <cellStyle name="Zvýraznenie4" xfId="89" xr:uid="{00000000-0005-0000-0000-000059000000}"/>
    <cellStyle name="Zvýraznenie5" xfId="90" xr:uid="{00000000-0005-0000-0000-00005A000000}"/>
    <cellStyle name="Zvýraznenie6" xfId="91" xr:uid="{00000000-0005-0000-0000-00005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2"/>
  <sheetViews>
    <sheetView tabSelected="1" view="pageBreakPreview" zoomScaleNormal="100" workbookViewId="0">
      <selection activeCell="E12" sqref="E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42578125" customWidth="1"/>
    <col min="5" max="5" width="13.42578125" customWidth="1"/>
    <col min="6" max="6" width="16.42578125" customWidth="1"/>
    <col min="7" max="7" width="15.28515625" customWidth="1"/>
  </cols>
  <sheetData>
    <row r="1" spans="1:57" ht="21.75" customHeight="1" x14ac:dyDescent="0.25">
      <c r="A1" s="1" t="s">
        <v>288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0</v>
      </c>
      <c r="B3" s="5"/>
      <c r="C3" s="46" t="s">
        <v>1</v>
      </c>
      <c r="D3" s="5"/>
      <c r="E3" s="4"/>
      <c r="F3" s="5" t="s">
        <v>2</v>
      </c>
      <c r="G3" s="6"/>
    </row>
    <row r="4" spans="1:57" ht="12.95" customHeight="1" x14ac:dyDescent="0.25">
      <c r="A4" s="131"/>
      <c r="B4" s="132"/>
      <c r="C4" s="197" t="s">
        <v>283</v>
      </c>
      <c r="D4" s="7"/>
      <c r="E4" s="138"/>
      <c r="F4" s="8"/>
      <c r="G4" s="9"/>
    </row>
    <row r="5" spans="1:57" ht="12.95" customHeight="1" x14ac:dyDescent="0.2">
      <c r="A5" s="10" t="s">
        <v>4</v>
      </c>
      <c r="B5" s="12"/>
      <c r="C5" s="13" t="s">
        <v>5</v>
      </c>
      <c r="D5" s="12"/>
      <c r="E5" s="11"/>
      <c r="F5" s="12" t="s">
        <v>6</v>
      </c>
      <c r="G5" s="14"/>
    </row>
    <row r="6" spans="1:57" ht="17.25" customHeight="1" x14ac:dyDescent="0.25">
      <c r="A6" s="130"/>
      <c r="B6" s="144"/>
      <c r="C6" s="205" t="s">
        <v>284</v>
      </c>
      <c r="D6" s="206"/>
      <c r="E6" s="207"/>
      <c r="F6" s="137"/>
      <c r="G6" s="9"/>
    </row>
    <row r="7" spans="1:57" x14ac:dyDescent="0.2">
      <c r="A7" s="10" t="s">
        <v>7</v>
      </c>
      <c r="B7" s="12"/>
      <c r="C7" s="210"/>
      <c r="D7" s="211"/>
      <c r="E7" s="15" t="s">
        <v>8</v>
      </c>
      <c r="F7" s="16"/>
      <c r="G7" s="17">
        <v>0</v>
      </c>
      <c r="H7" s="18"/>
      <c r="I7" s="18"/>
    </row>
    <row r="8" spans="1:57" x14ac:dyDescent="0.2">
      <c r="A8" s="10" t="s">
        <v>9</v>
      </c>
      <c r="B8" s="12"/>
      <c r="C8" s="210"/>
      <c r="D8" s="211"/>
      <c r="E8" s="13" t="s">
        <v>10</v>
      </c>
      <c r="F8" s="12"/>
      <c r="G8" s="19">
        <f>IF(PocetMJ=0,,ROUND((F29+#REF!)/PocetMJ,1))</f>
        <v>0</v>
      </c>
    </row>
    <row r="9" spans="1:57" x14ac:dyDescent="0.2">
      <c r="A9" s="20" t="s">
        <v>11</v>
      </c>
      <c r="B9" s="21"/>
      <c r="C9" s="21"/>
      <c r="D9" s="21"/>
      <c r="E9" s="22" t="s">
        <v>12</v>
      </c>
      <c r="F9" s="21"/>
      <c r="G9" s="23"/>
    </row>
    <row r="10" spans="1:57" x14ac:dyDescent="0.2">
      <c r="A10" s="24" t="s">
        <v>13</v>
      </c>
      <c r="B10" s="8"/>
      <c r="C10" s="8"/>
      <c r="D10" s="8"/>
      <c r="E10" s="25" t="s">
        <v>14</v>
      </c>
      <c r="F10" s="8"/>
      <c r="G10" s="9"/>
      <c r="BA10" s="26"/>
      <c r="BB10" s="26"/>
      <c r="BC10" s="26"/>
      <c r="BD10" s="26"/>
      <c r="BE10" s="26"/>
    </row>
    <row r="11" spans="1:57" x14ac:dyDescent="0.2">
      <c r="A11" s="24"/>
      <c r="B11" s="8"/>
      <c r="C11" s="8"/>
      <c r="D11" s="8"/>
      <c r="E11" s="212"/>
      <c r="F11" s="213"/>
      <c r="G11" s="214"/>
    </row>
    <row r="12" spans="1:57" ht="28.5" customHeight="1" thickBot="1" x14ac:dyDescent="0.25">
      <c r="A12" s="133" t="s">
        <v>15</v>
      </c>
      <c r="B12" s="134"/>
      <c r="C12" s="134"/>
      <c r="D12" s="134"/>
      <c r="E12" s="135"/>
      <c r="F12" s="135"/>
      <c r="G12" s="136"/>
    </row>
    <row r="13" spans="1:57" ht="17.25" customHeight="1" thickBot="1" x14ac:dyDescent="0.25">
      <c r="A13" s="27" t="s">
        <v>16</v>
      </c>
      <c r="B13" s="28"/>
      <c r="C13" s="29"/>
      <c r="D13" s="30" t="s">
        <v>17</v>
      </c>
      <c r="E13" s="31"/>
      <c r="F13" s="31"/>
      <c r="G13" s="29"/>
    </row>
    <row r="14" spans="1:57" ht="15.95" customHeight="1" x14ac:dyDescent="0.2">
      <c r="A14" s="32"/>
      <c r="B14" s="33" t="s">
        <v>18</v>
      </c>
      <c r="C14" s="34">
        <f>Dodavka</f>
        <v>0</v>
      </c>
      <c r="D14" s="35"/>
      <c r="E14" s="36" t="s">
        <v>63</v>
      </c>
      <c r="F14" s="101">
        <v>0</v>
      </c>
      <c r="G14" s="34">
        <v>0</v>
      </c>
    </row>
    <row r="15" spans="1:57" ht="15.95" customHeight="1" x14ac:dyDescent="0.2">
      <c r="A15" s="32" t="s">
        <v>19</v>
      </c>
      <c r="B15" s="33" t="s">
        <v>20</v>
      </c>
      <c r="C15" s="34">
        <v>0</v>
      </c>
      <c r="D15" s="20"/>
      <c r="E15" s="100" t="s">
        <v>64</v>
      </c>
      <c r="F15" s="38">
        <v>0</v>
      </c>
      <c r="G15" s="34">
        <v>0</v>
      </c>
    </row>
    <row r="16" spans="1:57" ht="15.95" customHeight="1" x14ac:dyDescent="0.2">
      <c r="A16" s="32" t="s">
        <v>21</v>
      </c>
      <c r="B16" s="33" t="s">
        <v>22</v>
      </c>
      <c r="C16" s="34">
        <f>HSV</f>
        <v>0</v>
      </c>
      <c r="D16" s="20"/>
      <c r="E16" s="100" t="s">
        <v>65</v>
      </c>
      <c r="F16" s="38">
        <v>0</v>
      </c>
      <c r="G16" s="34">
        <v>0</v>
      </c>
    </row>
    <row r="17" spans="1:7" ht="15.95" customHeight="1" x14ac:dyDescent="0.2">
      <c r="A17" s="39" t="s">
        <v>23</v>
      </c>
      <c r="B17" s="33" t="s">
        <v>24</v>
      </c>
      <c r="C17" s="34">
        <f>PSV</f>
        <v>0</v>
      </c>
      <c r="D17" s="20"/>
      <c r="E17" s="37"/>
      <c r="F17" s="38"/>
      <c r="G17" s="34"/>
    </row>
    <row r="18" spans="1:7" ht="15.95" customHeight="1" x14ac:dyDescent="0.2">
      <c r="A18" s="40" t="s">
        <v>25</v>
      </c>
      <c r="B18" s="33"/>
      <c r="C18" s="34">
        <f>SUM(C14:C17)</f>
        <v>0</v>
      </c>
      <c r="D18" s="41"/>
      <c r="E18" s="37"/>
      <c r="F18" s="38"/>
      <c r="G18" s="34"/>
    </row>
    <row r="19" spans="1:7" ht="15.95" customHeight="1" x14ac:dyDescent="0.2">
      <c r="A19" s="40"/>
      <c r="B19" s="33"/>
      <c r="C19" s="34"/>
      <c r="D19" s="20"/>
      <c r="E19" s="37"/>
      <c r="F19" s="38"/>
      <c r="G19" s="34"/>
    </row>
    <row r="20" spans="1:7" ht="15.95" customHeight="1" x14ac:dyDescent="0.2">
      <c r="A20" s="40" t="s">
        <v>26</v>
      </c>
      <c r="B20" s="33"/>
      <c r="C20" s="34">
        <f>HZS</f>
        <v>0</v>
      </c>
      <c r="D20" s="20"/>
      <c r="E20" s="37"/>
      <c r="F20" s="38"/>
      <c r="G20" s="34"/>
    </row>
    <row r="21" spans="1:7" ht="15.95" customHeight="1" x14ac:dyDescent="0.2">
      <c r="A21" s="24" t="s">
        <v>27</v>
      </c>
      <c r="B21" s="8"/>
      <c r="C21" s="34">
        <f>C18+C20</f>
        <v>0</v>
      </c>
      <c r="D21" s="20" t="s">
        <v>28</v>
      </c>
      <c r="E21" s="37"/>
      <c r="F21" s="103">
        <v>0</v>
      </c>
      <c r="G21" s="34">
        <f>F21</f>
        <v>0</v>
      </c>
    </row>
    <row r="22" spans="1:7" ht="15.95" customHeight="1" thickBot="1" x14ac:dyDescent="0.25">
      <c r="A22" s="20" t="s">
        <v>29</v>
      </c>
      <c r="B22" s="21"/>
      <c r="C22" s="42">
        <v>0</v>
      </c>
      <c r="D22" s="43" t="s">
        <v>30</v>
      </c>
      <c r="E22" s="44"/>
      <c r="F22" s="45"/>
      <c r="G22" s="34">
        <f>SUM(G14:G21)</f>
        <v>0</v>
      </c>
    </row>
    <row r="23" spans="1:7" x14ac:dyDescent="0.2">
      <c r="A23" s="3" t="s">
        <v>31</v>
      </c>
      <c r="B23" s="5"/>
      <c r="C23" s="46" t="s">
        <v>32</v>
      </c>
      <c r="D23" s="5"/>
      <c r="E23" s="46" t="s">
        <v>33</v>
      </c>
      <c r="F23" s="5"/>
      <c r="G23" s="6"/>
    </row>
    <row r="24" spans="1:7" x14ac:dyDescent="0.2">
      <c r="A24" s="10"/>
      <c r="B24" s="12"/>
      <c r="C24" s="13" t="s">
        <v>34</v>
      </c>
      <c r="D24" s="12"/>
      <c r="E24" s="13" t="s">
        <v>34</v>
      </c>
      <c r="F24" s="12"/>
      <c r="G24" s="14"/>
    </row>
    <row r="25" spans="1:7" x14ac:dyDescent="0.2">
      <c r="A25" s="24" t="s">
        <v>35</v>
      </c>
      <c r="B25" s="47"/>
      <c r="C25" s="25" t="s">
        <v>35</v>
      </c>
      <c r="D25" s="8"/>
      <c r="E25" s="25" t="s">
        <v>35</v>
      </c>
      <c r="F25" s="8"/>
      <c r="G25" s="9"/>
    </row>
    <row r="26" spans="1:7" x14ac:dyDescent="0.2">
      <c r="A26" s="24"/>
      <c r="B26" s="48"/>
      <c r="C26" s="25" t="s">
        <v>36</v>
      </c>
      <c r="D26" s="8"/>
      <c r="E26" s="25" t="s">
        <v>37</v>
      </c>
      <c r="F26" s="8"/>
      <c r="G26" s="9"/>
    </row>
    <row r="27" spans="1:7" x14ac:dyDescent="0.2">
      <c r="A27" s="24"/>
      <c r="B27" s="8"/>
      <c r="C27" s="25"/>
      <c r="D27" s="8"/>
      <c r="E27" s="25"/>
      <c r="F27" s="8"/>
      <c r="G27" s="9"/>
    </row>
    <row r="28" spans="1:7" ht="97.5" customHeight="1" x14ac:dyDescent="0.2">
      <c r="A28" s="24"/>
      <c r="B28" s="8"/>
      <c r="C28" s="25"/>
      <c r="D28" s="8"/>
      <c r="E28" s="25"/>
      <c r="F28" s="8"/>
      <c r="G28" s="9"/>
    </row>
    <row r="29" spans="1:7" x14ac:dyDescent="0.2">
      <c r="A29" s="10" t="s">
        <v>38</v>
      </c>
      <c r="B29" s="12"/>
      <c r="C29" s="129">
        <v>0.21</v>
      </c>
      <c r="D29" s="12" t="s">
        <v>74</v>
      </c>
      <c r="E29" s="13"/>
      <c r="F29" s="49">
        <f>SUM(C22)</f>
        <v>0</v>
      </c>
      <c r="G29" s="14"/>
    </row>
    <row r="30" spans="1:7" x14ac:dyDescent="0.2">
      <c r="A30" s="10" t="s">
        <v>39</v>
      </c>
      <c r="B30" s="12"/>
      <c r="C30" s="129">
        <v>0.21</v>
      </c>
      <c r="D30" s="12" t="s">
        <v>74</v>
      </c>
      <c r="E30" s="13"/>
      <c r="F30" s="50">
        <f>Zaklad5*C30</f>
        <v>0</v>
      </c>
      <c r="G30" s="23"/>
    </row>
    <row r="31" spans="1:7" s="56" customFormat="1" ht="19.5" customHeight="1" thickBot="1" x14ac:dyDescent="0.3">
      <c r="A31" s="51" t="s">
        <v>40</v>
      </c>
      <c r="B31" s="52"/>
      <c r="C31" s="52"/>
      <c r="D31" s="52"/>
      <c r="E31" s="53"/>
      <c r="F31" s="54">
        <f>SUM(F29:F30)</f>
        <v>0</v>
      </c>
      <c r="G31" s="55"/>
    </row>
    <row r="33" spans="1:8" x14ac:dyDescent="0.2">
      <c r="A33" s="57" t="s">
        <v>41</v>
      </c>
      <c r="B33" s="57"/>
      <c r="C33" s="57"/>
      <c r="D33" s="57"/>
      <c r="E33" s="57"/>
      <c r="F33" s="57"/>
      <c r="G33" s="57"/>
      <c r="H33" t="s">
        <v>3</v>
      </c>
    </row>
    <row r="34" spans="1:8" ht="14.25" customHeight="1" x14ac:dyDescent="0.2">
      <c r="A34" s="57"/>
      <c r="B34" s="208" t="s">
        <v>67</v>
      </c>
      <c r="C34" s="209"/>
      <c r="D34" s="209"/>
      <c r="E34" s="209"/>
      <c r="F34" s="209"/>
      <c r="G34" s="209"/>
      <c r="H34" t="s">
        <v>3</v>
      </c>
    </row>
    <row r="35" spans="1:8" ht="12.75" customHeight="1" x14ac:dyDescent="0.2">
      <c r="A35" s="58"/>
      <c r="B35" s="209"/>
      <c r="C35" s="209"/>
      <c r="D35" s="209"/>
      <c r="E35" s="209"/>
      <c r="F35" s="209"/>
      <c r="G35" s="209"/>
      <c r="H35" t="s">
        <v>3</v>
      </c>
    </row>
    <row r="36" spans="1:8" x14ac:dyDescent="0.2">
      <c r="A36" s="58"/>
      <c r="B36" s="209"/>
      <c r="C36" s="209"/>
      <c r="D36" s="209"/>
      <c r="E36" s="209"/>
      <c r="F36" s="209"/>
      <c r="G36" s="209"/>
      <c r="H36" t="s">
        <v>3</v>
      </c>
    </row>
    <row r="37" spans="1:8" x14ac:dyDescent="0.2">
      <c r="A37" s="58"/>
      <c r="B37" s="209"/>
      <c r="C37" s="209"/>
      <c r="D37" s="209"/>
      <c r="E37" s="209"/>
      <c r="F37" s="209"/>
      <c r="G37" s="209"/>
      <c r="H37" t="s">
        <v>3</v>
      </c>
    </row>
    <row r="38" spans="1:8" x14ac:dyDescent="0.2">
      <c r="A38" s="58"/>
      <c r="B38" s="209"/>
      <c r="C38" s="209"/>
      <c r="D38" s="209"/>
      <c r="E38" s="209"/>
      <c r="F38" s="209"/>
      <c r="G38" s="209"/>
      <c r="H38" t="s">
        <v>3</v>
      </c>
    </row>
    <row r="39" spans="1:8" x14ac:dyDescent="0.2">
      <c r="A39" s="58"/>
      <c r="B39" s="209"/>
      <c r="C39" s="209"/>
      <c r="D39" s="209"/>
      <c r="E39" s="209"/>
      <c r="F39" s="209"/>
      <c r="G39" s="209"/>
      <c r="H39" t="s">
        <v>3</v>
      </c>
    </row>
    <row r="40" spans="1:8" x14ac:dyDescent="0.2">
      <c r="A40" s="58"/>
      <c r="B40" s="209"/>
      <c r="C40" s="209"/>
      <c r="D40" s="209"/>
      <c r="E40" s="209"/>
      <c r="F40" s="209"/>
      <c r="G40" s="209"/>
      <c r="H40" t="s">
        <v>3</v>
      </c>
    </row>
    <row r="41" spans="1:8" x14ac:dyDescent="0.2">
      <c r="A41" s="58"/>
      <c r="B41" s="209"/>
      <c r="C41" s="209"/>
      <c r="D41" s="209"/>
      <c r="E41" s="209"/>
      <c r="F41" s="209"/>
      <c r="G41" s="209"/>
      <c r="H41" t="s">
        <v>3</v>
      </c>
    </row>
    <row r="42" spans="1:8" x14ac:dyDescent="0.2">
      <c r="A42" s="58"/>
      <c r="B42" s="209"/>
      <c r="C42" s="209"/>
      <c r="D42" s="209"/>
      <c r="E42" s="209"/>
      <c r="F42" s="209"/>
      <c r="G42" s="209"/>
      <c r="H42" t="s">
        <v>3</v>
      </c>
    </row>
    <row r="43" spans="1:8" x14ac:dyDescent="0.2">
      <c r="B43" s="215"/>
      <c r="C43" s="215"/>
      <c r="D43" s="215"/>
      <c r="E43" s="215"/>
      <c r="F43" s="215"/>
      <c r="G43" s="215"/>
    </row>
    <row r="44" spans="1:8" x14ac:dyDescent="0.2">
      <c r="B44" s="215"/>
      <c r="C44" s="215"/>
      <c r="D44" s="215"/>
      <c r="E44" s="215"/>
      <c r="F44" s="215"/>
      <c r="G44" s="215"/>
    </row>
    <row r="45" spans="1:8" x14ac:dyDescent="0.2">
      <c r="B45" s="215"/>
      <c r="C45" s="215"/>
      <c r="D45" s="215"/>
      <c r="E45" s="215"/>
      <c r="F45" s="215"/>
      <c r="G45" s="215"/>
    </row>
    <row r="46" spans="1:8" x14ac:dyDescent="0.2">
      <c r="B46" s="215"/>
      <c r="C46" s="215"/>
      <c r="D46" s="215"/>
      <c r="E46" s="215"/>
      <c r="F46" s="215"/>
      <c r="G46" s="215"/>
    </row>
    <row r="47" spans="1:8" x14ac:dyDescent="0.2">
      <c r="B47" s="215"/>
      <c r="C47" s="215"/>
      <c r="D47" s="215"/>
      <c r="E47" s="215"/>
      <c r="F47" s="215"/>
      <c r="G47" s="215"/>
    </row>
    <row r="48" spans="1:8" x14ac:dyDescent="0.2">
      <c r="B48" s="215"/>
      <c r="C48" s="215"/>
      <c r="D48" s="215"/>
      <c r="E48" s="215"/>
      <c r="F48" s="215"/>
      <c r="G48" s="215"/>
    </row>
    <row r="49" spans="2:7" x14ac:dyDescent="0.2">
      <c r="B49" s="215"/>
      <c r="C49" s="215"/>
      <c r="D49" s="215"/>
      <c r="E49" s="215"/>
      <c r="F49" s="215"/>
      <c r="G49" s="215"/>
    </row>
    <row r="50" spans="2:7" x14ac:dyDescent="0.2">
      <c r="B50" s="215"/>
      <c r="C50" s="215"/>
      <c r="D50" s="215"/>
      <c r="E50" s="215"/>
      <c r="F50" s="215"/>
      <c r="G50" s="215"/>
    </row>
    <row r="51" spans="2:7" x14ac:dyDescent="0.2">
      <c r="B51" s="215"/>
      <c r="C51" s="215"/>
      <c r="D51" s="215"/>
      <c r="E51" s="215"/>
      <c r="F51" s="215"/>
      <c r="G51" s="215"/>
    </row>
    <row r="52" spans="2:7" x14ac:dyDescent="0.2">
      <c r="B52" s="215"/>
      <c r="C52" s="215"/>
      <c r="D52" s="215"/>
      <c r="E52" s="215"/>
      <c r="F52" s="215"/>
      <c r="G52" s="215"/>
    </row>
  </sheetData>
  <mergeCells count="15">
    <mergeCell ref="B52:G52"/>
    <mergeCell ref="B46:G46"/>
    <mergeCell ref="B47:G47"/>
    <mergeCell ref="B48:G48"/>
    <mergeCell ref="B49:G49"/>
    <mergeCell ref="B43:G43"/>
    <mergeCell ref="B44:G44"/>
    <mergeCell ref="B45:G45"/>
    <mergeCell ref="B50:G50"/>
    <mergeCell ref="B51:G51"/>
    <mergeCell ref="C6:E6"/>
    <mergeCell ref="B34:G42"/>
    <mergeCell ref="C7:D7"/>
    <mergeCell ref="C8:D8"/>
    <mergeCell ref="E11:G11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69"/>
  <sheetViews>
    <sheetView view="pageBreakPreview" zoomScaleNormal="100" workbookViewId="0">
      <selection activeCell="G2" sqref="G2:I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27" customHeight="1" thickTop="1" x14ac:dyDescent="0.2">
      <c r="A1" s="216" t="s">
        <v>4</v>
      </c>
      <c r="B1" s="217"/>
      <c r="C1" s="225" t="s">
        <v>284</v>
      </c>
      <c r="D1" s="226"/>
      <c r="E1" s="226"/>
      <c r="F1" s="227"/>
      <c r="G1" s="59" t="s">
        <v>287</v>
      </c>
      <c r="H1" s="60"/>
      <c r="I1" s="61"/>
    </row>
    <row r="2" spans="1:57" ht="13.5" thickBot="1" x14ac:dyDescent="0.25">
      <c r="A2" s="218" t="s">
        <v>0</v>
      </c>
      <c r="B2" s="219"/>
      <c r="C2" s="62" t="s">
        <v>283</v>
      </c>
      <c r="D2" s="63"/>
      <c r="E2" s="64"/>
      <c r="F2" s="63"/>
      <c r="G2" s="220" t="s">
        <v>61</v>
      </c>
      <c r="H2" s="221"/>
      <c r="I2" s="222"/>
    </row>
    <row r="3" spans="1:57" ht="13.5" thickTop="1" x14ac:dyDescent="0.2">
      <c r="F3" s="8"/>
    </row>
    <row r="4" spans="1:57" ht="19.5" customHeight="1" x14ac:dyDescent="0.25">
      <c r="A4" s="65" t="s">
        <v>42</v>
      </c>
      <c r="B4" s="1"/>
      <c r="C4" s="1"/>
      <c r="D4" s="1"/>
      <c r="E4" s="66"/>
      <c r="F4" s="1"/>
      <c r="G4" s="1"/>
      <c r="H4" s="1"/>
      <c r="I4" s="1"/>
    </row>
    <row r="5" spans="1:57" ht="13.5" thickBot="1" x14ac:dyDescent="0.25"/>
    <row r="6" spans="1:57" s="8" customFormat="1" ht="13.5" thickBot="1" x14ac:dyDescent="0.25">
      <c r="A6" s="67"/>
      <c r="B6" s="68" t="s">
        <v>43</v>
      </c>
      <c r="C6" s="68"/>
      <c r="D6" s="69"/>
      <c r="E6" s="70" t="s">
        <v>44</v>
      </c>
      <c r="F6" s="71" t="s">
        <v>45</v>
      </c>
      <c r="G6" s="71" t="s">
        <v>46</v>
      </c>
      <c r="H6" s="71" t="s">
        <v>47</v>
      </c>
      <c r="I6" s="72" t="s">
        <v>26</v>
      </c>
    </row>
    <row r="7" spans="1:57" s="8" customFormat="1" x14ac:dyDescent="0.2">
      <c r="A7" s="96" t="s">
        <v>68</v>
      </c>
      <c r="B7" s="73" t="s">
        <v>69</v>
      </c>
      <c r="D7" s="74"/>
      <c r="E7" s="97">
        <v>0</v>
      </c>
      <c r="F7" s="98">
        <v>0</v>
      </c>
      <c r="G7" s="98">
        <v>0</v>
      </c>
      <c r="H7" s="98">
        <v>0</v>
      </c>
      <c r="I7" s="99">
        <v>0</v>
      </c>
    </row>
    <row r="8" spans="1:57" s="8" customFormat="1" x14ac:dyDescent="0.2">
      <c r="A8" s="96" t="s">
        <v>70</v>
      </c>
      <c r="B8" s="73" t="s">
        <v>71</v>
      </c>
      <c r="D8" s="74"/>
      <c r="E8" s="97">
        <v>0</v>
      </c>
      <c r="F8" s="98">
        <v>0</v>
      </c>
      <c r="G8" s="98">
        <v>0</v>
      </c>
      <c r="H8" s="98">
        <v>0</v>
      </c>
      <c r="I8" s="99">
        <v>0</v>
      </c>
    </row>
    <row r="9" spans="1:57" s="8" customFormat="1" ht="13.5" thickBot="1" x14ac:dyDescent="0.25">
      <c r="A9" s="96" t="s">
        <v>72</v>
      </c>
      <c r="B9" s="73" t="s">
        <v>73</v>
      </c>
      <c r="D9" s="74"/>
      <c r="E9" s="97">
        <f>Položky!BA173</f>
        <v>0</v>
      </c>
      <c r="F9" s="98">
        <f>Položky!BB173</f>
        <v>0</v>
      </c>
      <c r="G9" s="98">
        <f>Položky!BC173</f>
        <v>0</v>
      </c>
      <c r="H9" s="98">
        <v>0</v>
      </c>
      <c r="I9" s="99">
        <f>Položky!BE173</f>
        <v>0</v>
      </c>
    </row>
    <row r="10" spans="1:57" s="81" customFormat="1" ht="13.5" thickBot="1" x14ac:dyDescent="0.25">
      <c r="A10" s="75"/>
      <c r="B10" s="76" t="s">
        <v>48</v>
      </c>
      <c r="C10" s="76"/>
      <c r="D10" s="77"/>
      <c r="E10" s="78">
        <f>SUM(E7:E9)</f>
        <v>0</v>
      </c>
      <c r="F10" s="79">
        <f>SUM(F7:F9)</f>
        <v>0</v>
      </c>
      <c r="G10" s="79">
        <f>SUM(G7:G9)</f>
        <v>0</v>
      </c>
      <c r="H10" s="79">
        <f>SUM(H7:H9)</f>
        <v>0</v>
      </c>
      <c r="I10" s="80">
        <f>SUM(I7:I9)</f>
        <v>0</v>
      </c>
      <c r="J10" s="102"/>
    </row>
    <row r="11" spans="1:57" x14ac:dyDescent="0.2">
      <c r="A11" s="8"/>
      <c r="B11" s="8"/>
      <c r="C11" s="8"/>
      <c r="D11" s="8"/>
      <c r="E11" s="8"/>
      <c r="F11" s="8"/>
      <c r="G11" s="8"/>
      <c r="H11" s="8"/>
      <c r="I11" s="8"/>
    </row>
    <row r="12" spans="1:57" ht="19.5" customHeight="1" x14ac:dyDescent="0.25">
      <c r="A12" s="1" t="s">
        <v>49</v>
      </c>
      <c r="B12" s="1"/>
      <c r="C12" s="1"/>
      <c r="D12" s="1"/>
      <c r="E12" s="1"/>
      <c r="F12" s="1"/>
      <c r="G12" s="82"/>
      <c r="H12" s="1"/>
      <c r="I12" s="1"/>
      <c r="BA12" s="26"/>
      <c r="BB12" s="26"/>
      <c r="BC12" s="26"/>
      <c r="BD12" s="26"/>
      <c r="BE12" s="26"/>
    </row>
    <row r="13" spans="1:57" ht="13.5" thickBot="1" x14ac:dyDescent="0.25"/>
    <row r="14" spans="1:57" x14ac:dyDescent="0.2">
      <c r="A14" s="83" t="s">
        <v>50</v>
      </c>
      <c r="B14" s="84"/>
      <c r="C14" s="84"/>
      <c r="D14" s="85"/>
      <c r="E14" s="86" t="s">
        <v>51</v>
      </c>
      <c r="F14" s="87" t="s">
        <v>52</v>
      </c>
      <c r="G14" s="88" t="s">
        <v>53</v>
      </c>
      <c r="H14" s="89"/>
      <c r="I14" s="90" t="s">
        <v>51</v>
      </c>
    </row>
    <row r="15" spans="1:57" x14ac:dyDescent="0.2">
      <c r="A15" s="158" t="s">
        <v>75</v>
      </c>
      <c r="B15" s="152"/>
      <c r="C15" s="152"/>
      <c r="D15" s="153"/>
      <c r="E15" s="154"/>
      <c r="F15" s="151">
        <v>1.4999999999999999E-2</v>
      </c>
      <c r="G15" s="155">
        <f>SUM(E10:I10)</f>
        <v>0</v>
      </c>
      <c r="H15" s="156"/>
      <c r="I15" s="157">
        <f>VRNproc*VRNzakl</f>
        <v>0</v>
      </c>
      <c r="BA15">
        <v>8</v>
      </c>
    </row>
    <row r="16" spans="1:57" x14ac:dyDescent="0.2">
      <c r="A16" s="41" t="s">
        <v>76</v>
      </c>
      <c r="B16" s="152"/>
      <c r="C16" s="152"/>
      <c r="D16" s="153"/>
      <c r="E16" s="154"/>
      <c r="F16" s="151">
        <v>0.01</v>
      </c>
      <c r="G16" s="155">
        <f>SUM(E10:I10)</f>
        <v>0</v>
      </c>
      <c r="H16" s="156"/>
      <c r="I16" s="157">
        <f>F16*G16</f>
        <v>0</v>
      </c>
    </row>
    <row r="17" spans="1:9" x14ac:dyDescent="0.2">
      <c r="A17" s="159" t="s">
        <v>77</v>
      </c>
      <c r="B17" s="152"/>
      <c r="C17" s="152"/>
      <c r="D17" s="153"/>
      <c r="E17" s="154"/>
      <c r="F17" s="151">
        <v>5.0000000000000001E-3</v>
      </c>
      <c r="G17" s="155">
        <f>SUM(E10:I10)</f>
        <v>0</v>
      </c>
      <c r="H17" s="156"/>
      <c r="I17" s="157">
        <f>F17*G17</f>
        <v>0</v>
      </c>
    </row>
    <row r="18" spans="1:9" ht="13.5" thickBot="1" x14ac:dyDescent="0.25">
      <c r="A18" s="145"/>
      <c r="B18" s="146" t="s">
        <v>54</v>
      </c>
      <c r="C18" s="147"/>
      <c r="D18" s="148"/>
      <c r="E18" s="149"/>
      <c r="F18" s="150"/>
      <c r="G18" s="150"/>
      <c r="H18" s="223">
        <f>SUM(I15:I17)</f>
        <v>0</v>
      </c>
      <c r="I18" s="224"/>
    </row>
    <row r="20" spans="1:9" x14ac:dyDescent="0.2">
      <c r="B20" s="81"/>
      <c r="F20" s="91"/>
      <c r="G20" s="92"/>
      <c r="H20" s="92"/>
      <c r="I20" s="93"/>
    </row>
    <row r="21" spans="1:9" x14ac:dyDescent="0.2">
      <c r="F21" s="91"/>
      <c r="G21" s="92"/>
      <c r="H21" s="92"/>
      <c r="I21" s="93"/>
    </row>
    <row r="22" spans="1:9" x14ac:dyDescent="0.2">
      <c r="F22" s="91"/>
      <c r="G22" s="92"/>
      <c r="H22" s="92"/>
      <c r="I22" s="93"/>
    </row>
    <row r="23" spans="1:9" x14ac:dyDescent="0.2">
      <c r="F23" s="91"/>
      <c r="G23" s="92"/>
      <c r="H23" s="92"/>
      <c r="I23" s="93"/>
    </row>
    <row r="24" spans="1:9" x14ac:dyDescent="0.2">
      <c r="F24" s="91"/>
      <c r="G24" s="92"/>
      <c r="H24" s="92"/>
      <c r="I24" s="93"/>
    </row>
    <row r="25" spans="1:9" x14ac:dyDescent="0.2">
      <c r="F25" s="91"/>
      <c r="G25" s="92"/>
      <c r="H25" s="92"/>
      <c r="I25" s="93"/>
    </row>
    <row r="26" spans="1:9" x14ac:dyDescent="0.2">
      <c r="F26" s="91"/>
      <c r="G26" s="92"/>
      <c r="H26" s="92"/>
      <c r="I26" s="93"/>
    </row>
    <row r="27" spans="1:9" x14ac:dyDescent="0.2">
      <c r="F27" s="91"/>
      <c r="G27" s="92"/>
      <c r="H27" s="92"/>
      <c r="I27" s="93"/>
    </row>
    <row r="28" spans="1:9" x14ac:dyDescent="0.2">
      <c r="F28" s="91"/>
      <c r="G28" s="92"/>
      <c r="H28" s="92"/>
      <c r="I28" s="93"/>
    </row>
    <row r="29" spans="1:9" x14ac:dyDescent="0.2">
      <c r="F29" s="91"/>
      <c r="G29" s="92"/>
      <c r="H29" s="92"/>
      <c r="I29" s="93"/>
    </row>
    <row r="30" spans="1:9" x14ac:dyDescent="0.2">
      <c r="F30" s="91"/>
      <c r="G30" s="92"/>
      <c r="H30" s="92"/>
      <c r="I30" s="93"/>
    </row>
    <row r="31" spans="1:9" x14ac:dyDescent="0.2">
      <c r="F31" s="91"/>
      <c r="G31" s="92"/>
      <c r="H31" s="92"/>
      <c r="I31" s="93"/>
    </row>
    <row r="32" spans="1:9" x14ac:dyDescent="0.2">
      <c r="F32" s="91"/>
      <c r="G32" s="92"/>
      <c r="H32" s="92"/>
      <c r="I32" s="93"/>
    </row>
    <row r="33" spans="6:9" x14ac:dyDescent="0.2">
      <c r="F33" s="91"/>
      <c r="G33" s="92"/>
      <c r="H33" s="92"/>
      <c r="I33" s="93"/>
    </row>
    <row r="34" spans="6:9" x14ac:dyDescent="0.2">
      <c r="F34" s="91"/>
      <c r="G34" s="92"/>
      <c r="H34" s="92"/>
      <c r="I34" s="93"/>
    </row>
    <row r="35" spans="6:9" x14ac:dyDescent="0.2">
      <c r="F35" s="91"/>
      <c r="G35" s="92"/>
      <c r="H35" s="92"/>
      <c r="I35" s="93"/>
    </row>
    <row r="36" spans="6:9" x14ac:dyDescent="0.2">
      <c r="F36" s="91"/>
      <c r="G36" s="92"/>
      <c r="H36" s="92"/>
      <c r="I36" s="93"/>
    </row>
    <row r="37" spans="6:9" x14ac:dyDescent="0.2">
      <c r="F37" s="91"/>
      <c r="G37" s="92"/>
      <c r="H37" s="92"/>
      <c r="I37" s="93"/>
    </row>
    <row r="38" spans="6:9" x14ac:dyDescent="0.2">
      <c r="F38" s="91"/>
      <c r="G38" s="92"/>
      <c r="H38" s="92"/>
      <c r="I38" s="93"/>
    </row>
    <row r="39" spans="6:9" x14ac:dyDescent="0.2">
      <c r="F39" s="91"/>
      <c r="G39" s="92"/>
      <c r="H39" s="92"/>
      <c r="I39" s="93"/>
    </row>
    <row r="40" spans="6:9" x14ac:dyDescent="0.2">
      <c r="F40" s="91"/>
      <c r="G40" s="92"/>
      <c r="H40" s="92"/>
      <c r="I40" s="93"/>
    </row>
    <row r="41" spans="6:9" x14ac:dyDescent="0.2">
      <c r="F41" s="91"/>
      <c r="G41" s="92"/>
      <c r="H41" s="92"/>
      <c r="I41" s="93"/>
    </row>
    <row r="42" spans="6:9" x14ac:dyDescent="0.2">
      <c r="F42" s="91"/>
      <c r="G42" s="92"/>
      <c r="H42" s="92"/>
      <c r="I42" s="93"/>
    </row>
    <row r="43" spans="6:9" x14ac:dyDescent="0.2">
      <c r="F43" s="91"/>
      <c r="G43" s="92"/>
      <c r="H43" s="92"/>
      <c r="I43" s="93"/>
    </row>
    <row r="44" spans="6:9" x14ac:dyDescent="0.2">
      <c r="F44" s="91"/>
      <c r="G44" s="92"/>
      <c r="H44" s="92"/>
      <c r="I44" s="93"/>
    </row>
    <row r="45" spans="6:9" x14ac:dyDescent="0.2">
      <c r="F45" s="91"/>
      <c r="G45" s="92"/>
      <c r="H45" s="92"/>
      <c r="I45" s="93"/>
    </row>
    <row r="46" spans="6:9" x14ac:dyDescent="0.2">
      <c r="F46" s="91"/>
      <c r="G46" s="92"/>
      <c r="H46" s="92"/>
      <c r="I46" s="93"/>
    </row>
    <row r="47" spans="6:9" x14ac:dyDescent="0.2">
      <c r="F47" s="91"/>
      <c r="G47" s="92"/>
      <c r="H47" s="92"/>
      <c r="I47" s="93"/>
    </row>
    <row r="48" spans="6:9" x14ac:dyDescent="0.2">
      <c r="F48" s="91"/>
      <c r="G48" s="92"/>
      <c r="H48" s="92"/>
      <c r="I48" s="93"/>
    </row>
    <row r="49" spans="6:9" x14ac:dyDescent="0.2">
      <c r="F49" s="91"/>
      <c r="G49" s="92"/>
      <c r="H49" s="92"/>
      <c r="I49" s="93"/>
    </row>
    <row r="50" spans="6:9" x14ac:dyDescent="0.2">
      <c r="F50" s="91"/>
      <c r="G50" s="92"/>
      <c r="H50" s="92"/>
      <c r="I50" s="93"/>
    </row>
    <row r="51" spans="6:9" x14ac:dyDescent="0.2">
      <c r="F51" s="91"/>
      <c r="G51" s="92"/>
      <c r="H51" s="92"/>
      <c r="I51" s="93"/>
    </row>
    <row r="52" spans="6:9" x14ac:dyDescent="0.2">
      <c r="F52" s="91"/>
      <c r="G52" s="92"/>
      <c r="H52" s="92"/>
      <c r="I52" s="93"/>
    </row>
    <row r="53" spans="6:9" x14ac:dyDescent="0.2">
      <c r="F53" s="91"/>
      <c r="G53" s="92"/>
      <c r="H53" s="92"/>
      <c r="I53" s="93"/>
    </row>
    <row r="54" spans="6:9" x14ac:dyDescent="0.2">
      <c r="F54" s="91"/>
      <c r="G54" s="92"/>
      <c r="H54" s="92"/>
      <c r="I54" s="93"/>
    </row>
    <row r="55" spans="6:9" x14ac:dyDescent="0.2">
      <c r="F55" s="91"/>
      <c r="G55" s="92"/>
      <c r="H55" s="92"/>
      <c r="I55" s="93"/>
    </row>
    <row r="56" spans="6:9" x14ac:dyDescent="0.2">
      <c r="F56" s="91"/>
      <c r="G56" s="92"/>
      <c r="H56" s="92"/>
      <c r="I56" s="93"/>
    </row>
    <row r="57" spans="6:9" x14ac:dyDescent="0.2">
      <c r="F57" s="91"/>
      <c r="G57" s="92"/>
      <c r="H57" s="92"/>
      <c r="I57" s="93"/>
    </row>
    <row r="58" spans="6:9" x14ac:dyDescent="0.2">
      <c r="F58" s="91"/>
      <c r="G58" s="92"/>
      <c r="H58" s="92"/>
      <c r="I58" s="93"/>
    </row>
    <row r="59" spans="6:9" x14ac:dyDescent="0.2">
      <c r="F59" s="91"/>
      <c r="G59" s="92"/>
      <c r="H59" s="92"/>
      <c r="I59" s="93"/>
    </row>
    <row r="60" spans="6:9" x14ac:dyDescent="0.2">
      <c r="F60" s="91"/>
      <c r="G60" s="92"/>
      <c r="H60" s="92"/>
      <c r="I60" s="93"/>
    </row>
    <row r="61" spans="6:9" x14ac:dyDescent="0.2">
      <c r="F61" s="91"/>
      <c r="G61" s="92"/>
      <c r="H61" s="92"/>
      <c r="I61" s="93"/>
    </row>
    <row r="62" spans="6:9" x14ac:dyDescent="0.2">
      <c r="F62" s="91"/>
      <c r="G62" s="92"/>
      <c r="H62" s="92"/>
      <c r="I62" s="93"/>
    </row>
    <row r="63" spans="6:9" x14ac:dyDescent="0.2">
      <c r="F63" s="91"/>
      <c r="G63" s="92"/>
      <c r="H63" s="92"/>
      <c r="I63" s="93"/>
    </row>
    <row r="64" spans="6:9" x14ac:dyDescent="0.2">
      <c r="F64" s="91"/>
      <c r="G64" s="92"/>
      <c r="H64" s="92"/>
      <c r="I64" s="93"/>
    </row>
    <row r="65" spans="6:9" x14ac:dyDescent="0.2">
      <c r="F65" s="91"/>
      <c r="G65" s="92"/>
      <c r="H65" s="92"/>
      <c r="I65" s="93"/>
    </row>
    <row r="66" spans="6:9" x14ac:dyDescent="0.2">
      <c r="F66" s="91"/>
      <c r="G66" s="92"/>
      <c r="H66" s="92"/>
      <c r="I66" s="93"/>
    </row>
    <row r="67" spans="6:9" x14ac:dyDescent="0.2">
      <c r="F67" s="91"/>
      <c r="G67" s="92"/>
      <c r="H67" s="92"/>
      <c r="I67" s="93"/>
    </row>
    <row r="68" spans="6:9" x14ac:dyDescent="0.2">
      <c r="F68" s="91"/>
      <c r="G68" s="92"/>
      <c r="H68" s="92"/>
      <c r="I68" s="93"/>
    </row>
    <row r="69" spans="6:9" x14ac:dyDescent="0.2">
      <c r="F69" s="91"/>
      <c r="G69" s="92"/>
      <c r="H69" s="92"/>
      <c r="I69" s="93"/>
    </row>
  </sheetData>
  <mergeCells count="5">
    <mergeCell ref="A1:B1"/>
    <mergeCell ref="A2:B2"/>
    <mergeCell ref="G2:I2"/>
    <mergeCell ref="H18:I18"/>
    <mergeCell ref="C1:F1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O246"/>
  <sheetViews>
    <sheetView showGridLines="0" showZeros="0" view="pageBreakPreview" zoomScale="115" zoomScaleNormal="100" zoomScaleSheetLayoutView="115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F78" sqref="F78"/>
    </sheetView>
  </sheetViews>
  <sheetFormatPr defaultRowHeight="12.75" x14ac:dyDescent="0.2"/>
  <cols>
    <col min="1" max="1" width="4.42578125" style="94" customWidth="1"/>
    <col min="2" max="2" width="14.5703125" style="94" customWidth="1"/>
    <col min="3" max="3" width="42.140625" style="94" customWidth="1"/>
    <col min="4" max="4" width="5.42578125" style="94" customWidth="1"/>
    <col min="5" max="5" width="6.85546875" style="95" customWidth="1"/>
    <col min="6" max="6" width="10.140625" style="94" customWidth="1"/>
    <col min="7" max="7" width="12.85546875" style="94" customWidth="1"/>
    <col min="8" max="8" width="14.28515625" style="94" customWidth="1"/>
    <col min="9" max="9" width="11" style="94" customWidth="1"/>
    <col min="10" max="10" width="14.5703125" style="94" customWidth="1"/>
    <col min="11" max="11" width="16.5703125" style="94" customWidth="1"/>
    <col min="12" max="12" width="75.42578125" style="94" customWidth="1"/>
    <col min="13" max="16384" width="9.140625" style="94"/>
  </cols>
  <sheetData>
    <row r="1" spans="1:15" ht="15.75" x14ac:dyDescent="0.25">
      <c r="A1" s="228" t="s">
        <v>62</v>
      </c>
      <c r="B1" s="228"/>
      <c r="C1" s="228"/>
      <c r="D1" s="228"/>
      <c r="E1" s="228"/>
      <c r="F1" s="228"/>
      <c r="G1" s="228"/>
      <c r="H1"/>
      <c r="I1"/>
      <c r="J1"/>
      <c r="K1"/>
      <c r="L1"/>
      <c r="M1"/>
      <c r="N1"/>
      <c r="O1"/>
    </row>
    <row r="2" spans="1:15" ht="13.5" thickBot="1" x14ac:dyDescent="0.25">
      <c r="A2" s="118"/>
      <c r="B2" s="104"/>
      <c r="C2" s="105"/>
      <c r="D2" s="105"/>
      <c r="E2" s="106"/>
      <c r="F2" s="105"/>
      <c r="G2" s="105"/>
      <c r="H2"/>
      <c r="I2"/>
      <c r="J2"/>
      <c r="K2"/>
      <c r="L2"/>
      <c r="M2"/>
      <c r="N2"/>
      <c r="O2"/>
    </row>
    <row r="3" spans="1:15" ht="13.5" thickTop="1" x14ac:dyDescent="0.2">
      <c r="A3" s="229" t="s">
        <v>4</v>
      </c>
      <c r="B3" s="230"/>
      <c r="C3" s="196" t="s">
        <v>284</v>
      </c>
      <c r="D3" s="139"/>
      <c r="E3" s="140"/>
      <c r="F3" s="140"/>
      <c r="G3" s="141"/>
      <c r="H3"/>
      <c r="I3"/>
      <c r="J3"/>
      <c r="K3"/>
      <c r="L3"/>
      <c r="M3"/>
      <c r="N3"/>
      <c r="O3"/>
    </row>
    <row r="4" spans="1:15" ht="13.5" thickBot="1" x14ac:dyDescent="0.25">
      <c r="A4" s="231" t="s">
        <v>0</v>
      </c>
      <c r="B4" s="232"/>
      <c r="C4" s="142" t="s">
        <v>283</v>
      </c>
      <c r="D4" s="143"/>
      <c r="E4" s="233"/>
      <c r="F4" s="233"/>
      <c r="G4" s="234"/>
      <c r="H4"/>
      <c r="I4"/>
      <c r="J4"/>
      <c r="K4"/>
      <c r="L4"/>
      <c r="M4"/>
      <c r="N4"/>
      <c r="O4"/>
    </row>
    <row r="5" spans="1:15" ht="13.5" thickTop="1" x14ac:dyDescent="0.2">
      <c r="A5" s="107"/>
      <c r="B5" s="118"/>
      <c r="C5" s="118"/>
      <c r="D5" s="118"/>
      <c r="E5" s="119"/>
      <c r="F5" s="118"/>
      <c r="G5" s="120"/>
      <c r="H5"/>
      <c r="I5"/>
      <c r="J5"/>
      <c r="K5"/>
      <c r="L5"/>
      <c r="M5"/>
      <c r="N5"/>
      <c r="O5"/>
    </row>
    <row r="6" spans="1:15" x14ac:dyDescent="0.2">
      <c r="A6" s="121" t="s">
        <v>55</v>
      </c>
      <c r="B6" s="122" t="s">
        <v>66</v>
      </c>
      <c r="C6" s="122" t="s">
        <v>56</v>
      </c>
      <c r="D6" s="122" t="s">
        <v>57</v>
      </c>
      <c r="E6" s="123" t="s">
        <v>58</v>
      </c>
      <c r="F6" s="122" t="s">
        <v>59</v>
      </c>
      <c r="G6" s="124" t="s">
        <v>60</v>
      </c>
      <c r="H6"/>
      <c r="I6"/>
      <c r="J6"/>
      <c r="K6"/>
      <c r="L6"/>
      <c r="M6"/>
      <c r="N6"/>
      <c r="O6"/>
    </row>
    <row r="7" spans="1:15" s="193" customFormat="1" x14ac:dyDescent="0.2">
      <c r="A7" s="184" t="s">
        <v>78</v>
      </c>
      <c r="B7" s="185" t="s">
        <v>68</v>
      </c>
      <c r="C7" s="185" t="s">
        <v>69</v>
      </c>
      <c r="D7" s="185"/>
      <c r="E7" s="186"/>
      <c r="F7" s="186"/>
      <c r="G7" s="187"/>
      <c r="H7" s="188"/>
      <c r="I7" s="189"/>
      <c r="J7" s="190"/>
      <c r="K7" s="190"/>
      <c r="L7" s="191"/>
      <c r="M7" s="191"/>
      <c r="N7" s="191"/>
      <c r="O7" s="192"/>
    </row>
    <row r="8" spans="1:15" ht="22.5" x14ac:dyDescent="0.2">
      <c r="A8" s="176">
        <v>1</v>
      </c>
      <c r="B8" s="162" t="s">
        <v>150</v>
      </c>
      <c r="C8" s="162" t="s">
        <v>151</v>
      </c>
      <c r="D8" s="164" t="s">
        <v>110</v>
      </c>
      <c r="E8" s="175">
        <v>1</v>
      </c>
      <c r="F8" s="174"/>
      <c r="G8" s="167">
        <f t="shared" ref="G8:G22" si="0">E8*F8</f>
        <v>0</v>
      </c>
      <c r="H8" s="128"/>
      <c r="I8" s="116"/>
      <c r="J8" s="117"/>
      <c r="K8" s="109"/>
      <c r="L8"/>
      <c r="M8"/>
      <c r="N8"/>
      <c r="O8" s="108"/>
    </row>
    <row r="9" spans="1:15" ht="22.5" x14ac:dyDescent="0.2">
      <c r="A9" s="176">
        <v>2</v>
      </c>
      <c r="B9" s="162" t="s">
        <v>172</v>
      </c>
      <c r="C9" s="162" t="s">
        <v>173</v>
      </c>
      <c r="D9" s="183" t="s">
        <v>110</v>
      </c>
      <c r="E9" s="175">
        <v>1</v>
      </c>
      <c r="F9" s="174"/>
      <c r="G9" s="167">
        <f t="shared" si="0"/>
        <v>0</v>
      </c>
      <c r="H9" s="128"/>
      <c r="I9" s="116"/>
      <c r="J9" s="117"/>
      <c r="K9" s="109"/>
      <c r="L9"/>
      <c r="M9"/>
      <c r="N9"/>
      <c r="O9" s="108"/>
    </row>
    <row r="10" spans="1:15" ht="22.5" x14ac:dyDescent="0.2">
      <c r="A10" s="176">
        <v>3</v>
      </c>
      <c r="B10" s="162" t="s">
        <v>179</v>
      </c>
      <c r="C10" s="162" t="s">
        <v>180</v>
      </c>
      <c r="D10" s="171" t="s">
        <v>110</v>
      </c>
      <c r="E10" s="175">
        <v>4</v>
      </c>
      <c r="F10" s="166"/>
      <c r="G10" s="167">
        <f t="shared" si="0"/>
        <v>0</v>
      </c>
      <c r="H10" s="128"/>
      <c r="I10" s="116"/>
      <c r="J10" s="117"/>
      <c r="K10" s="109"/>
      <c r="L10"/>
      <c r="M10"/>
      <c r="N10"/>
      <c r="O10" s="108"/>
    </row>
    <row r="11" spans="1:15" x14ac:dyDescent="0.2">
      <c r="A11" s="176">
        <v>4</v>
      </c>
      <c r="B11" s="162" t="s">
        <v>174</v>
      </c>
      <c r="C11" s="163" t="s">
        <v>152</v>
      </c>
      <c r="D11" s="164" t="s">
        <v>110</v>
      </c>
      <c r="E11" s="175">
        <v>4</v>
      </c>
      <c r="F11" s="168"/>
      <c r="G11" s="167">
        <f t="shared" si="0"/>
        <v>0</v>
      </c>
      <c r="H11" s="128"/>
      <c r="I11" s="116"/>
      <c r="J11" s="117"/>
      <c r="K11" s="109"/>
      <c r="L11"/>
      <c r="M11"/>
      <c r="N11"/>
      <c r="O11" s="108"/>
    </row>
    <row r="12" spans="1:15" x14ac:dyDescent="0.2">
      <c r="A12" s="176">
        <v>5</v>
      </c>
      <c r="B12" s="162" t="s">
        <v>153</v>
      </c>
      <c r="C12" s="163" t="s">
        <v>154</v>
      </c>
      <c r="D12" s="164" t="s">
        <v>110</v>
      </c>
      <c r="E12" s="175">
        <v>1</v>
      </c>
      <c r="F12" s="168"/>
      <c r="G12" s="167">
        <f t="shared" si="0"/>
        <v>0</v>
      </c>
      <c r="H12" s="128"/>
      <c r="I12" s="116"/>
      <c r="J12" s="117"/>
      <c r="K12" s="109"/>
      <c r="L12"/>
      <c r="M12"/>
      <c r="N12"/>
      <c r="O12" s="108"/>
    </row>
    <row r="13" spans="1:15" x14ac:dyDescent="0.2">
      <c r="A13" s="176">
        <v>6</v>
      </c>
      <c r="B13" s="162" t="s">
        <v>155</v>
      </c>
      <c r="C13" s="163" t="s">
        <v>156</v>
      </c>
      <c r="D13" s="172" t="s">
        <v>110</v>
      </c>
      <c r="E13" s="175">
        <v>1</v>
      </c>
      <c r="F13" s="168"/>
      <c r="G13" s="167">
        <f t="shared" si="0"/>
        <v>0</v>
      </c>
      <c r="H13" s="128"/>
      <c r="I13" s="116"/>
      <c r="J13" s="117"/>
      <c r="K13" s="109"/>
      <c r="L13"/>
      <c r="M13"/>
      <c r="N13"/>
      <c r="O13" s="108"/>
    </row>
    <row r="14" spans="1:15" x14ac:dyDescent="0.2">
      <c r="A14" s="176">
        <v>7</v>
      </c>
      <c r="B14" s="169" t="s">
        <v>157</v>
      </c>
      <c r="C14" s="170" t="s">
        <v>158</v>
      </c>
      <c r="D14" s="172" t="s">
        <v>159</v>
      </c>
      <c r="E14" s="175">
        <v>1</v>
      </c>
      <c r="F14" s="168"/>
      <c r="G14" s="167">
        <f t="shared" si="0"/>
        <v>0</v>
      </c>
      <c r="H14" s="128"/>
      <c r="I14" s="116"/>
      <c r="J14" s="117"/>
      <c r="K14" s="109"/>
      <c r="L14"/>
      <c r="M14"/>
      <c r="N14"/>
      <c r="O14" s="108"/>
    </row>
    <row r="15" spans="1:15" x14ac:dyDescent="0.2">
      <c r="A15" s="176">
        <v>8</v>
      </c>
      <c r="B15" s="162" t="s">
        <v>174</v>
      </c>
      <c r="C15" s="170" t="s">
        <v>161</v>
      </c>
      <c r="D15" s="172" t="s">
        <v>159</v>
      </c>
      <c r="E15" s="175">
        <v>1</v>
      </c>
      <c r="F15" s="168"/>
      <c r="G15" s="167">
        <f t="shared" si="0"/>
        <v>0</v>
      </c>
      <c r="H15" s="128"/>
      <c r="I15" s="116"/>
      <c r="J15" s="117"/>
      <c r="K15" s="109"/>
      <c r="L15"/>
      <c r="M15"/>
      <c r="N15"/>
      <c r="O15" s="108"/>
    </row>
    <row r="16" spans="1:15" ht="33.75" x14ac:dyDescent="0.2">
      <c r="A16" s="176">
        <v>9</v>
      </c>
      <c r="B16" s="162" t="s">
        <v>175</v>
      </c>
      <c r="C16" s="165" t="s">
        <v>163</v>
      </c>
      <c r="D16" s="173" t="s">
        <v>110</v>
      </c>
      <c r="E16" s="175">
        <v>1</v>
      </c>
      <c r="F16" s="168"/>
      <c r="G16" s="167">
        <f t="shared" si="0"/>
        <v>0</v>
      </c>
      <c r="H16" s="128"/>
      <c r="I16" s="116"/>
      <c r="J16" s="117"/>
      <c r="K16" s="109"/>
      <c r="L16"/>
      <c r="M16"/>
      <c r="N16"/>
      <c r="O16" s="108"/>
    </row>
    <row r="17" spans="1:15" ht="22.5" customHeight="1" x14ac:dyDescent="0.2">
      <c r="A17" s="176">
        <v>10</v>
      </c>
      <c r="B17" s="162" t="s">
        <v>176</v>
      </c>
      <c r="C17" s="163" t="s">
        <v>164</v>
      </c>
      <c r="D17" s="164" t="s">
        <v>110</v>
      </c>
      <c r="E17" s="175">
        <v>2</v>
      </c>
      <c r="F17" s="168"/>
      <c r="G17" s="167">
        <f t="shared" si="0"/>
        <v>0</v>
      </c>
      <c r="H17" s="128"/>
      <c r="I17" s="116"/>
      <c r="J17" s="117"/>
      <c r="K17" s="109"/>
      <c r="L17"/>
      <c r="M17"/>
      <c r="N17"/>
      <c r="O17" s="108"/>
    </row>
    <row r="18" spans="1:15" x14ac:dyDescent="0.2">
      <c r="A18" s="176">
        <v>11</v>
      </c>
      <c r="B18" s="162" t="s">
        <v>79</v>
      </c>
      <c r="C18" s="162" t="s">
        <v>166</v>
      </c>
      <c r="D18" s="164" t="s">
        <v>133</v>
      </c>
      <c r="E18" s="175">
        <v>1</v>
      </c>
      <c r="F18" s="166"/>
      <c r="G18" s="167">
        <f t="shared" si="0"/>
        <v>0</v>
      </c>
      <c r="H18" s="128"/>
      <c r="I18" s="116"/>
      <c r="J18" s="117"/>
      <c r="K18" s="109"/>
      <c r="L18"/>
      <c r="M18"/>
      <c r="N18"/>
      <c r="O18" s="108"/>
    </row>
    <row r="19" spans="1:15" x14ac:dyDescent="0.2">
      <c r="A19" s="176">
        <v>12</v>
      </c>
      <c r="B19" s="162" t="s">
        <v>160</v>
      </c>
      <c r="C19" s="162" t="s">
        <v>167</v>
      </c>
      <c r="D19" s="164" t="s">
        <v>110</v>
      </c>
      <c r="E19" s="175">
        <v>1</v>
      </c>
      <c r="F19" s="174"/>
      <c r="G19" s="167">
        <f t="shared" si="0"/>
        <v>0</v>
      </c>
      <c r="H19" s="128"/>
      <c r="I19" s="116"/>
      <c r="J19" s="117"/>
      <c r="K19" s="109"/>
      <c r="L19"/>
      <c r="M19"/>
      <c r="N19"/>
      <c r="O19" s="108"/>
    </row>
    <row r="20" spans="1:15" x14ac:dyDescent="0.2">
      <c r="A20" s="176">
        <v>13</v>
      </c>
      <c r="B20" s="162" t="s">
        <v>162</v>
      </c>
      <c r="C20" s="162" t="s">
        <v>168</v>
      </c>
      <c r="D20" s="164" t="s">
        <v>133</v>
      </c>
      <c r="E20" s="175">
        <v>1</v>
      </c>
      <c r="F20" s="166"/>
      <c r="G20" s="167">
        <f t="shared" si="0"/>
        <v>0</v>
      </c>
      <c r="H20" s="128"/>
      <c r="I20" s="116"/>
      <c r="J20" s="117"/>
      <c r="K20" s="109"/>
      <c r="L20"/>
      <c r="M20"/>
      <c r="N20"/>
      <c r="O20" s="108"/>
    </row>
    <row r="21" spans="1:15" x14ac:dyDescent="0.2">
      <c r="A21" s="176">
        <v>14</v>
      </c>
      <c r="B21" s="162" t="s">
        <v>81</v>
      </c>
      <c r="C21" s="162" t="s">
        <v>80</v>
      </c>
      <c r="D21" s="183" t="s">
        <v>133</v>
      </c>
      <c r="E21" s="161">
        <v>1</v>
      </c>
      <c r="F21" s="174"/>
      <c r="G21" s="167">
        <f t="shared" si="0"/>
        <v>0</v>
      </c>
      <c r="H21" s="128"/>
      <c r="I21" s="116"/>
      <c r="J21" s="117"/>
      <c r="K21" s="109"/>
      <c r="L21"/>
      <c r="M21"/>
      <c r="N21"/>
      <c r="O21" s="108"/>
    </row>
    <row r="22" spans="1:15" x14ac:dyDescent="0.2">
      <c r="A22" s="176">
        <v>15</v>
      </c>
      <c r="B22" s="162" t="s">
        <v>165</v>
      </c>
      <c r="C22" s="162" t="s">
        <v>82</v>
      </c>
      <c r="D22" s="164" t="s">
        <v>133</v>
      </c>
      <c r="E22" s="161">
        <v>1</v>
      </c>
      <c r="F22" s="168"/>
      <c r="G22" s="167">
        <f t="shared" si="0"/>
        <v>0</v>
      </c>
      <c r="H22" s="128"/>
      <c r="I22" s="116"/>
      <c r="J22" s="117"/>
      <c r="K22" s="109"/>
      <c r="L22"/>
      <c r="M22"/>
      <c r="N22"/>
      <c r="O22" s="108"/>
    </row>
    <row r="23" spans="1:15" x14ac:dyDescent="0.2">
      <c r="A23" s="177"/>
      <c r="B23" s="178" t="s">
        <v>83</v>
      </c>
      <c r="C23" s="178" t="s">
        <v>84</v>
      </c>
      <c r="D23" s="178"/>
      <c r="E23" s="179"/>
      <c r="F23" s="194"/>
      <c r="G23" s="180">
        <f>SUM(G8:G22)</f>
        <v>0</v>
      </c>
      <c r="H23" s="128"/>
      <c r="I23" s="116"/>
      <c r="J23" s="117"/>
      <c r="K23" s="109"/>
      <c r="L23"/>
      <c r="M23"/>
      <c r="N23"/>
      <c r="O23" s="108"/>
    </row>
    <row r="24" spans="1:15" s="193" customFormat="1" x14ac:dyDescent="0.2">
      <c r="A24" s="184" t="s">
        <v>78</v>
      </c>
      <c r="B24" s="185" t="s">
        <v>70</v>
      </c>
      <c r="C24" s="185" t="s">
        <v>71</v>
      </c>
      <c r="D24" s="185"/>
      <c r="E24" s="186"/>
      <c r="F24" s="195"/>
      <c r="G24" s="187"/>
      <c r="H24" s="188"/>
      <c r="I24" s="189"/>
      <c r="J24" s="190"/>
      <c r="K24" s="190"/>
      <c r="L24" s="191"/>
      <c r="M24" s="191"/>
      <c r="N24" s="191"/>
      <c r="O24" s="192"/>
    </row>
    <row r="25" spans="1:15" x14ac:dyDescent="0.2">
      <c r="A25" s="176">
        <v>16</v>
      </c>
      <c r="B25" s="160" t="s">
        <v>85</v>
      </c>
      <c r="C25" s="160" t="s">
        <v>86</v>
      </c>
      <c r="D25" s="183" t="s">
        <v>133</v>
      </c>
      <c r="E25" s="161">
        <v>1</v>
      </c>
      <c r="F25" s="174"/>
      <c r="G25" s="167">
        <f>E25*F25</f>
        <v>0</v>
      </c>
      <c r="H25" s="128"/>
      <c r="I25" s="116"/>
      <c r="J25" s="117"/>
      <c r="K25" s="109"/>
      <c r="L25"/>
      <c r="M25"/>
      <c r="N25"/>
      <c r="O25" s="108"/>
    </row>
    <row r="26" spans="1:15" x14ac:dyDescent="0.2">
      <c r="A26" s="176">
        <v>17</v>
      </c>
      <c r="B26" s="160" t="s">
        <v>87</v>
      </c>
      <c r="C26" s="160" t="s">
        <v>88</v>
      </c>
      <c r="D26" s="183" t="s">
        <v>169</v>
      </c>
      <c r="E26" s="161">
        <v>6</v>
      </c>
      <c r="F26" s="168"/>
      <c r="G26" s="167">
        <f>E26*F26</f>
        <v>0</v>
      </c>
      <c r="H26" s="128"/>
      <c r="I26" s="116"/>
      <c r="J26" s="117"/>
      <c r="K26" s="109"/>
      <c r="L26"/>
      <c r="M26"/>
      <c r="N26"/>
      <c r="O26" s="108"/>
    </row>
    <row r="27" spans="1:15" x14ac:dyDescent="0.2">
      <c r="A27" s="176">
        <v>18</v>
      </c>
      <c r="B27" s="160" t="s">
        <v>89</v>
      </c>
      <c r="C27" s="160" t="s">
        <v>177</v>
      </c>
      <c r="D27" s="183" t="s">
        <v>169</v>
      </c>
      <c r="E27" s="161">
        <v>16</v>
      </c>
      <c r="F27" s="168"/>
      <c r="G27" s="167">
        <f>E27*F27</f>
        <v>0</v>
      </c>
      <c r="H27" s="128"/>
      <c r="I27" s="116"/>
      <c r="J27" s="117"/>
      <c r="K27" s="109"/>
      <c r="L27"/>
      <c r="M27"/>
      <c r="N27"/>
      <c r="O27" s="108"/>
    </row>
    <row r="28" spans="1:15" x14ac:dyDescent="0.2">
      <c r="A28" s="176">
        <v>19</v>
      </c>
      <c r="B28" s="160" t="s">
        <v>90</v>
      </c>
      <c r="C28" s="160" t="s">
        <v>91</v>
      </c>
      <c r="D28" s="183" t="s">
        <v>169</v>
      </c>
      <c r="E28" s="161">
        <v>2</v>
      </c>
      <c r="F28" s="168"/>
      <c r="G28" s="167">
        <f>E28*F28</f>
        <v>0</v>
      </c>
      <c r="H28" s="128"/>
      <c r="I28" s="116"/>
      <c r="J28" s="117"/>
      <c r="K28" s="109"/>
      <c r="L28"/>
      <c r="M28"/>
      <c r="N28"/>
      <c r="O28" s="108"/>
    </row>
    <row r="29" spans="1:15" x14ac:dyDescent="0.2">
      <c r="A29" s="177"/>
      <c r="B29" s="178" t="s">
        <v>83</v>
      </c>
      <c r="C29" s="178" t="s">
        <v>92</v>
      </c>
      <c r="D29" s="178"/>
      <c r="E29" s="179"/>
      <c r="F29" s="194"/>
      <c r="G29" s="180">
        <f>SUM(G25:G28)</f>
        <v>0</v>
      </c>
      <c r="H29" s="128"/>
      <c r="I29" s="116"/>
      <c r="J29" s="117"/>
      <c r="K29" s="109"/>
      <c r="L29"/>
      <c r="M29"/>
      <c r="N29"/>
      <c r="O29" s="108"/>
    </row>
    <row r="30" spans="1:15" s="193" customFormat="1" x14ac:dyDescent="0.2">
      <c r="A30" s="184" t="s">
        <v>78</v>
      </c>
      <c r="B30" s="185" t="s">
        <v>72</v>
      </c>
      <c r="C30" s="185" t="s">
        <v>73</v>
      </c>
      <c r="D30" s="185"/>
      <c r="E30" s="186"/>
      <c r="F30" s="195"/>
      <c r="G30" s="187"/>
      <c r="H30" s="188"/>
      <c r="I30" s="189"/>
      <c r="J30" s="190"/>
      <c r="K30" s="190"/>
      <c r="L30" s="191"/>
      <c r="M30" s="191"/>
      <c r="N30" s="191"/>
      <c r="O30" s="192"/>
    </row>
    <row r="31" spans="1:15" x14ac:dyDescent="0.2">
      <c r="A31" s="176">
        <v>20</v>
      </c>
      <c r="B31" s="160" t="s">
        <v>93</v>
      </c>
      <c r="C31" s="160" t="s">
        <v>94</v>
      </c>
      <c r="D31" s="182" t="s">
        <v>133</v>
      </c>
      <c r="E31" s="161">
        <v>1</v>
      </c>
      <c r="F31" s="168"/>
      <c r="G31" s="167">
        <f t="shared" ref="G31:G94" si="1">E31*F31</f>
        <v>0</v>
      </c>
      <c r="H31" s="128"/>
      <c r="I31" s="116"/>
      <c r="J31" s="117"/>
      <c r="K31" s="109"/>
      <c r="L31"/>
      <c r="M31"/>
      <c r="N31"/>
      <c r="O31" s="108"/>
    </row>
    <row r="32" spans="1:15" x14ac:dyDescent="0.2">
      <c r="A32" s="176">
        <v>21</v>
      </c>
      <c r="B32" s="160" t="s">
        <v>95</v>
      </c>
      <c r="C32" s="160" t="s">
        <v>96</v>
      </c>
      <c r="D32" s="182" t="s">
        <v>133</v>
      </c>
      <c r="E32" s="161">
        <v>1</v>
      </c>
      <c r="F32" s="168"/>
      <c r="G32" s="167">
        <f t="shared" si="1"/>
        <v>0</v>
      </c>
      <c r="H32" s="128"/>
      <c r="I32" s="116"/>
      <c r="J32" s="117"/>
      <c r="K32" s="109"/>
      <c r="L32"/>
      <c r="M32"/>
      <c r="N32"/>
      <c r="O32" s="108"/>
    </row>
    <row r="33" spans="1:15" x14ac:dyDescent="0.2">
      <c r="A33" s="176">
        <v>22</v>
      </c>
      <c r="B33" s="160" t="s">
        <v>97</v>
      </c>
      <c r="C33" s="160" t="s">
        <v>98</v>
      </c>
      <c r="D33" s="182" t="s">
        <v>133</v>
      </c>
      <c r="E33" s="161">
        <v>1</v>
      </c>
      <c r="F33" s="168"/>
      <c r="G33" s="167">
        <f t="shared" si="1"/>
        <v>0</v>
      </c>
      <c r="H33" s="128"/>
      <c r="I33" s="116"/>
      <c r="J33" s="117"/>
      <c r="K33" s="109"/>
      <c r="L33"/>
      <c r="M33"/>
      <c r="N33"/>
      <c r="O33" s="108"/>
    </row>
    <row r="34" spans="1:15" x14ac:dyDescent="0.2">
      <c r="A34" s="176">
        <v>23</v>
      </c>
      <c r="B34" s="160" t="s">
        <v>99</v>
      </c>
      <c r="C34" s="160" t="s">
        <v>100</v>
      </c>
      <c r="D34" s="182" t="s">
        <v>133</v>
      </c>
      <c r="E34" s="161">
        <v>1</v>
      </c>
      <c r="F34" s="168"/>
      <c r="G34" s="167">
        <f t="shared" si="1"/>
        <v>0</v>
      </c>
      <c r="H34" s="128"/>
      <c r="I34" s="116"/>
      <c r="J34" s="117"/>
      <c r="K34" s="109"/>
      <c r="L34"/>
      <c r="M34"/>
      <c r="N34"/>
      <c r="O34" s="108"/>
    </row>
    <row r="35" spans="1:15" x14ac:dyDescent="0.2">
      <c r="A35" s="176">
        <v>24</v>
      </c>
      <c r="B35" s="160" t="s">
        <v>101</v>
      </c>
      <c r="C35" s="162" t="s">
        <v>181</v>
      </c>
      <c r="D35" s="183" t="s">
        <v>133</v>
      </c>
      <c r="E35" s="161">
        <v>1</v>
      </c>
      <c r="F35" s="168"/>
      <c r="G35" s="167">
        <f t="shared" si="1"/>
        <v>0</v>
      </c>
      <c r="H35" s="128"/>
      <c r="I35" s="116"/>
      <c r="J35" s="117"/>
      <c r="K35" s="109"/>
      <c r="L35"/>
      <c r="M35"/>
      <c r="N35"/>
      <c r="O35" s="108"/>
    </row>
    <row r="36" spans="1:15" ht="22.5" x14ac:dyDescent="0.2">
      <c r="A36" s="176">
        <v>25</v>
      </c>
      <c r="B36" s="162" t="s">
        <v>170</v>
      </c>
      <c r="C36" s="162" t="s">
        <v>171</v>
      </c>
      <c r="D36" s="183" t="s">
        <v>110</v>
      </c>
      <c r="E36" s="168">
        <v>2</v>
      </c>
      <c r="F36" s="168"/>
      <c r="G36" s="167">
        <f t="shared" si="1"/>
        <v>0</v>
      </c>
      <c r="H36" s="128"/>
      <c r="I36" s="116"/>
      <c r="J36" s="117"/>
      <c r="K36" s="109"/>
      <c r="L36"/>
      <c r="M36"/>
      <c r="N36"/>
      <c r="O36" s="108"/>
    </row>
    <row r="37" spans="1:15" ht="22.5" x14ac:dyDescent="0.2">
      <c r="A37" s="176">
        <v>26</v>
      </c>
      <c r="B37" s="126" t="s">
        <v>282</v>
      </c>
      <c r="C37" s="162" t="s">
        <v>281</v>
      </c>
      <c r="D37" s="182" t="s">
        <v>110</v>
      </c>
      <c r="E37" s="175">
        <v>16</v>
      </c>
      <c r="F37" s="174"/>
      <c r="G37" s="167">
        <f t="shared" si="1"/>
        <v>0</v>
      </c>
      <c r="H37" s="128"/>
      <c r="I37" s="116"/>
      <c r="J37" s="117"/>
      <c r="K37" s="109"/>
      <c r="L37"/>
      <c r="M37"/>
      <c r="N37"/>
      <c r="O37" s="108"/>
    </row>
    <row r="38" spans="1:15" x14ac:dyDescent="0.2">
      <c r="A38" s="176">
        <v>27</v>
      </c>
      <c r="B38" s="160" t="s">
        <v>138</v>
      </c>
      <c r="C38" s="160" t="s">
        <v>139</v>
      </c>
      <c r="D38" s="164" t="s">
        <v>110</v>
      </c>
      <c r="E38" s="161">
        <v>16</v>
      </c>
      <c r="F38" s="168"/>
      <c r="G38" s="167">
        <f t="shared" si="1"/>
        <v>0</v>
      </c>
      <c r="H38" s="128"/>
      <c r="I38" s="116"/>
      <c r="J38" s="117"/>
      <c r="K38" s="109"/>
      <c r="L38"/>
      <c r="M38"/>
      <c r="N38"/>
      <c r="O38" s="108"/>
    </row>
    <row r="39" spans="1:15" ht="56.25" x14ac:dyDescent="0.2">
      <c r="A39" s="176">
        <v>28</v>
      </c>
      <c r="B39" s="160" t="s">
        <v>140</v>
      </c>
      <c r="C39" s="162" t="s">
        <v>279</v>
      </c>
      <c r="D39" s="164" t="s">
        <v>110</v>
      </c>
      <c r="E39" s="161">
        <v>1</v>
      </c>
      <c r="F39" s="174"/>
      <c r="G39" s="167">
        <f t="shared" si="1"/>
        <v>0</v>
      </c>
      <c r="H39" s="128"/>
      <c r="I39" s="116"/>
      <c r="J39" s="117"/>
      <c r="K39" s="109"/>
      <c r="L39"/>
      <c r="M39"/>
      <c r="N39"/>
      <c r="O39" s="108"/>
    </row>
    <row r="40" spans="1:15" x14ac:dyDescent="0.2">
      <c r="A40" s="176">
        <v>29</v>
      </c>
      <c r="B40" s="160" t="s">
        <v>141</v>
      </c>
      <c r="C40" s="160" t="s">
        <v>142</v>
      </c>
      <c r="D40" s="164" t="s">
        <v>110</v>
      </c>
      <c r="E40" s="161">
        <v>1</v>
      </c>
      <c r="F40" s="166"/>
      <c r="G40" s="167">
        <f t="shared" si="1"/>
        <v>0</v>
      </c>
      <c r="H40" s="128"/>
      <c r="I40" s="116"/>
      <c r="J40" s="117"/>
      <c r="K40" s="109"/>
      <c r="L40"/>
      <c r="M40"/>
      <c r="N40"/>
      <c r="O40" s="108"/>
    </row>
    <row r="41" spans="1:15" x14ac:dyDescent="0.2">
      <c r="A41" s="176">
        <v>30</v>
      </c>
      <c r="B41" s="162" t="s">
        <v>143</v>
      </c>
      <c r="C41" s="160" t="s">
        <v>144</v>
      </c>
      <c r="D41" s="164" t="s">
        <v>110</v>
      </c>
      <c r="E41" s="161">
        <v>5</v>
      </c>
      <c r="F41" s="166"/>
      <c r="G41" s="167">
        <f t="shared" si="1"/>
        <v>0</v>
      </c>
      <c r="H41" s="128"/>
      <c r="I41" s="116"/>
      <c r="J41" s="117"/>
      <c r="K41" s="109"/>
      <c r="L41"/>
      <c r="M41"/>
      <c r="N41"/>
      <c r="O41" s="108"/>
    </row>
    <row r="42" spans="1:15" x14ac:dyDescent="0.2">
      <c r="A42" s="176">
        <v>31</v>
      </c>
      <c r="B42" s="162" t="s">
        <v>145</v>
      </c>
      <c r="C42" s="162" t="s">
        <v>146</v>
      </c>
      <c r="D42" s="164" t="s">
        <v>110</v>
      </c>
      <c r="E42" s="175">
        <v>1</v>
      </c>
      <c r="F42" s="174"/>
      <c r="G42" s="167">
        <f t="shared" si="1"/>
        <v>0</v>
      </c>
      <c r="H42" s="128"/>
      <c r="I42" s="116"/>
      <c r="J42" s="117"/>
      <c r="K42" s="109"/>
      <c r="L42"/>
      <c r="M42"/>
      <c r="N42"/>
      <c r="O42" s="108"/>
    </row>
    <row r="43" spans="1:15" x14ac:dyDescent="0.2">
      <c r="A43" s="176">
        <v>32</v>
      </c>
      <c r="B43" s="162" t="s">
        <v>147</v>
      </c>
      <c r="C43" s="162" t="s">
        <v>148</v>
      </c>
      <c r="D43" s="164" t="s">
        <v>110</v>
      </c>
      <c r="E43" s="175">
        <v>1</v>
      </c>
      <c r="F43" s="174"/>
      <c r="G43" s="167">
        <f t="shared" si="1"/>
        <v>0</v>
      </c>
      <c r="H43" s="128"/>
      <c r="I43" s="116"/>
      <c r="J43" s="117"/>
      <c r="K43" s="109"/>
      <c r="L43"/>
      <c r="M43"/>
      <c r="N43"/>
      <c r="O43" s="108"/>
    </row>
    <row r="44" spans="1:15" ht="33.75" x14ac:dyDescent="0.2">
      <c r="A44" s="176">
        <v>33</v>
      </c>
      <c r="B44" s="162" t="s">
        <v>149</v>
      </c>
      <c r="C44" s="162" t="s">
        <v>280</v>
      </c>
      <c r="D44" s="183" t="s">
        <v>110</v>
      </c>
      <c r="E44" s="175">
        <v>16</v>
      </c>
      <c r="F44" s="174"/>
      <c r="G44" s="167">
        <f>E44*F44</f>
        <v>0</v>
      </c>
      <c r="H44" s="128"/>
      <c r="I44" s="116"/>
      <c r="J44" s="117"/>
      <c r="K44" s="109"/>
      <c r="L44"/>
      <c r="M44"/>
      <c r="N44"/>
      <c r="O44" s="108"/>
    </row>
    <row r="45" spans="1:15" ht="33.75" x14ac:dyDescent="0.2">
      <c r="A45" s="176">
        <v>34</v>
      </c>
      <c r="B45" s="160" t="s">
        <v>182</v>
      </c>
      <c r="C45" s="160" t="s">
        <v>275</v>
      </c>
      <c r="D45" s="183" t="s">
        <v>110</v>
      </c>
      <c r="E45" s="161">
        <v>1</v>
      </c>
      <c r="F45" s="168"/>
      <c r="G45" s="167">
        <f t="shared" si="1"/>
        <v>0</v>
      </c>
      <c r="H45" s="128"/>
      <c r="I45" s="116"/>
      <c r="J45" s="117"/>
      <c r="K45" s="109"/>
      <c r="L45"/>
      <c r="M45"/>
      <c r="N45"/>
      <c r="O45" s="108"/>
    </row>
    <row r="46" spans="1:15" ht="33.75" x14ac:dyDescent="0.2">
      <c r="A46" s="176">
        <v>35</v>
      </c>
      <c r="B46" s="160" t="s">
        <v>183</v>
      </c>
      <c r="C46" s="160" t="s">
        <v>276</v>
      </c>
      <c r="D46" s="183" t="s">
        <v>110</v>
      </c>
      <c r="E46" s="161">
        <v>1</v>
      </c>
      <c r="F46" s="168"/>
      <c r="G46" s="167">
        <f t="shared" si="1"/>
        <v>0</v>
      </c>
      <c r="H46" s="128"/>
      <c r="I46" s="116"/>
      <c r="J46" s="117"/>
      <c r="K46" s="109"/>
      <c r="L46"/>
      <c r="M46"/>
      <c r="N46"/>
      <c r="O46" s="108"/>
    </row>
    <row r="47" spans="1:15" ht="33.75" x14ac:dyDescent="0.2">
      <c r="A47" s="176">
        <v>36</v>
      </c>
      <c r="B47" s="160" t="s">
        <v>183</v>
      </c>
      <c r="C47" s="160" t="s">
        <v>277</v>
      </c>
      <c r="D47" s="183" t="s">
        <v>110</v>
      </c>
      <c r="E47" s="161">
        <v>1</v>
      </c>
      <c r="F47" s="168"/>
      <c r="G47" s="167">
        <f t="shared" si="1"/>
        <v>0</v>
      </c>
      <c r="H47" s="128"/>
      <c r="I47" s="116"/>
      <c r="J47" s="117"/>
      <c r="K47" s="109"/>
      <c r="L47"/>
      <c r="M47"/>
      <c r="N47"/>
      <c r="O47" s="108"/>
    </row>
    <row r="48" spans="1:15" ht="33.75" x14ac:dyDescent="0.2">
      <c r="A48" s="176">
        <v>37</v>
      </c>
      <c r="B48" s="160" t="s">
        <v>183</v>
      </c>
      <c r="C48" s="160" t="s">
        <v>278</v>
      </c>
      <c r="D48" s="183" t="s">
        <v>110</v>
      </c>
      <c r="E48" s="161">
        <v>1</v>
      </c>
      <c r="F48" s="168"/>
      <c r="G48" s="167">
        <f t="shared" si="1"/>
        <v>0</v>
      </c>
      <c r="H48" s="128"/>
      <c r="I48" s="116"/>
      <c r="J48" s="117"/>
      <c r="K48" s="109"/>
      <c r="L48"/>
      <c r="M48"/>
      <c r="N48"/>
      <c r="O48" s="108"/>
    </row>
    <row r="49" spans="1:15" ht="33.75" x14ac:dyDescent="0.2">
      <c r="A49" s="176">
        <v>38</v>
      </c>
      <c r="B49" s="160" t="s">
        <v>113</v>
      </c>
      <c r="C49" s="162" t="s">
        <v>114</v>
      </c>
      <c r="D49" s="164" t="s">
        <v>110</v>
      </c>
      <c r="E49" s="161">
        <v>1</v>
      </c>
      <c r="F49" s="168"/>
      <c r="G49" s="167">
        <f t="shared" si="1"/>
        <v>0</v>
      </c>
      <c r="H49" s="128"/>
      <c r="I49" s="116"/>
      <c r="J49" s="117"/>
      <c r="K49" s="109"/>
      <c r="L49"/>
      <c r="M49"/>
      <c r="N49"/>
      <c r="O49" s="108"/>
    </row>
    <row r="50" spans="1:15" ht="22.5" x14ac:dyDescent="0.2">
      <c r="A50" s="176">
        <v>39</v>
      </c>
      <c r="B50" s="160" t="s">
        <v>115</v>
      </c>
      <c r="C50" s="160" t="s">
        <v>116</v>
      </c>
      <c r="D50" s="164" t="s">
        <v>110</v>
      </c>
      <c r="E50" s="161">
        <v>1</v>
      </c>
      <c r="F50" s="168"/>
      <c r="G50" s="167">
        <f t="shared" si="1"/>
        <v>0</v>
      </c>
      <c r="H50" s="128"/>
      <c r="I50" s="116"/>
      <c r="J50" s="117"/>
      <c r="K50" s="109"/>
      <c r="L50"/>
      <c r="M50"/>
      <c r="N50"/>
      <c r="O50" s="108"/>
    </row>
    <row r="51" spans="1:15" x14ac:dyDescent="0.2">
      <c r="A51" s="176">
        <v>40</v>
      </c>
      <c r="B51" s="162" t="s">
        <v>117</v>
      </c>
      <c r="C51" s="163" t="s">
        <v>118</v>
      </c>
      <c r="D51" s="164" t="s">
        <v>119</v>
      </c>
      <c r="E51" s="181">
        <v>100</v>
      </c>
      <c r="F51" s="166"/>
      <c r="G51" s="167">
        <f t="shared" si="1"/>
        <v>0</v>
      </c>
      <c r="H51" s="128"/>
      <c r="I51" s="116"/>
      <c r="J51" s="117"/>
      <c r="K51" s="109"/>
      <c r="L51"/>
      <c r="M51"/>
      <c r="N51"/>
      <c r="O51" s="108"/>
    </row>
    <row r="52" spans="1:15" ht="22.5" x14ac:dyDescent="0.2">
      <c r="A52" s="176">
        <v>41</v>
      </c>
      <c r="B52" s="160" t="s">
        <v>120</v>
      </c>
      <c r="C52" s="160" t="s">
        <v>121</v>
      </c>
      <c r="D52" s="164" t="s">
        <v>110</v>
      </c>
      <c r="E52" s="161">
        <v>1</v>
      </c>
      <c r="F52" s="168"/>
      <c r="G52" s="167">
        <f t="shared" si="1"/>
        <v>0</v>
      </c>
      <c r="H52" s="128"/>
      <c r="I52" s="116"/>
      <c r="J52" s="117"/>
      <c r="K52" s="109"/>
      <c r="L52"/>
      <c r="M52"/>
      <c r="N52"/>
      <c r="O52" s="108"/>
    </row>
    <row r="53" spans="1:15" ht="22.5" x14ac:dyDescent="0.2">
      <c r="A53" s="176">
        <v>42</v>
      </c>
      <c r="B53" s="160" t="s">
        <v>122</v>
      </c>
      <c r="C53" s="160" t="s">
        <v>123</v>
      </c>
      <c r="D53" s="164" t="s">
        <v>110</v>
      </c>
      <c r="E53" s="161">
        <v>1</v>
      </c>
      <c r="F53" s="168"/>
      <c r="G53" s="167">
        <f t="shared" si="1"/>
        <v>0</v>
      </c>
      <c r="H53" s="128"/>
      <c r="I53" s="116"/>
      <c r="J53" s="117"/>
      <c r="K53" s="109"/>
      <c r="L53"/>
      <c r="M53"/>
      <c r="N53"/>
      <c r="O53" s="108"/>
    </row>
    <row r="54" spans="1:15" x14ac:dyDescent="0.2">
      <c r="A54" s="176">
        <v>43</v>
      </c>
      <c r="B54" s="162" t="s">
        <v>124</v>
      </c>
      <c r="C54" s="162" t="s">
        <v>125</v>
      </c>
      <c r="D54" s="164" t="s">
        <v>110</v>
      </c>
      <c r="E54" s="175">
        <v>2</v>
      </c>
      <c r="F54" s="174"/>
      <c r="G54" s="167">
        <f t="shared" si="1"/>
        <v>0</v>
      </c>
      <c r="H54" s="128"/>
      <c r="I54" s="116"/>
      <c r="J54" s="117"/>
      <c r="K54" s="109"/>
      <c r="L54"/>
      <c r="M54"/>
      <c r="N54"/>
      <c r="O54" s="108"/>
    </row>
    <row r="55" spans="1:15" x14ac:dyDescent="0.2">
      <c r="A55" s="176">
        <v>44</v>
      </c>
      <c r="B55" s="162" t="s">
        <v>126</v>
      </c>
      <c r="C55" s="162" t="s">
        <v>127</v>
      </c>
      <c r="D55" s="164" t="s">
        <v>110</v>
      </c>
      <c r="E55" s="175">
        <v>2</v>
      </c>
      <c r="F55" s="174"/>
      <c r="G55" s="167">
        <f t="shared" si="1"/>
        <v>0</v>
      </c>
      <c r="H55" s="128"/>
      <c r="I55" s="116"/>
      <c r="J55" s="117"/>
      <c r="K55" s="109"/>
      <c r="L55"/>
      <c r="M55"/>
      <c r="N55"/>
      <c r="O55" s="108"/>
    </row>
    <row r="56" spans="1:15" ht="22.5" x14ac:dyDescent="0.2">
      <c r="A56" s="176">
        <v>45</v>
      </c>
      <c r="B56" s="160" t="s">
        <v>128</v>
      </c>
      <c r="C56" s="160" t="s">
        <v>129</v>
      </c>
      <c r="D56" s="164" t="s">
        <v>110</v>
      </c>
      <c r="E56" s="161">
        <v>1</v>
      </c>
      <c r="F56" s="168"/>
      <c r="G56" s="167">
        <f t="shared" si="1"/>
        <v>0</v>
      </c>
      <c r="H56" s="128"/>
      <c r="I56" s="116"/>
      <c r="J56" s="117"/>
      <c r="K56" s="109"/>
      <c r="L56"/>
      <c r="M56"/>
      <c r="N56"/>
      <c r="O56" s="108"/>
    </row>
    <row r="57" spans="1:15" ht="22.5" x14ac:dyDescent="0.2">
      <c r="A57" s="176">
        <v>46</v>
      </c>
      <c r="B57" s="160" t="s">
        <v>130</v>
      </c>
      <c r="C57" s="162" t="s">
        <v>131</v>
      </c>
      <c r="D57" s="164" t="s">
        <v>110</v>
      </c>
      <c r="E57" s="175">
        <v>1</v>
      </c>
      <c r="F57" s="174"/>
      <c r="G57" s="167">
        <f t="shared" si="1"/>
        <v>0</v>
      </c>
      <c r="H57" s="128"/>
      <c r="I57" s="116"/>
      <c r="J57" s="117"/>
      <c r="K57" s="109"/>
      <c r="L57"/>
      <c r="M57"/>
      <c r="N57"/>
      <c r="O57" s="108"/>
    </row>
    <row r="58" spans="1:15" ht="22.5" x14ac:dyDescent="0.2">
      <c r="A58" s="176">
        <v>47</v>
      </c>
      <c r="B58" s="162" t="s">
        <v>132</v>
      </c>
      <c r="C58" s="162" t="s">
        <v>178</v>
      </c>
      <c r="D58" s="164" t="s">
        <v>133</v>
      </c>
      <c r="E58" s="175">
        <v>1</v>
      </c>
      <c r="F58" s="174"/>
      <c r="G58" s="167">
        <f t="shared" si="1"/>
        <v>0</v>
      </c>
      <c r="H58" s="128"/>
      <c r="I58" s="116"/>
      <c r="J58" s="117"/>
      <c r="K58" s="109"/>
      <c r="L58"/>
      <c r="M58"/>
      <c r="N58"/>
      <c r="O58" s="108"/>
    </row>
    <row r="59" spans="1:15" x14ac:dyDescent="0.2">
      <c r="A59" s="176">
        <v>48</v>
      </c>
      <c r="B59" s="162" t="s">
        <v>134</v>
      </c>
      <c r="C59" s="162" t="s">
        <v>135</v>
      </c>
      <c r="D59" s="164" t="s">
        <v>110</v>
      </c>
      <c r="E59" s="175">
        <v>1</v>
      </c>
      <c r="F59" s="174"/>
      <c r="G59" s="167">
        <f t="shared" si="1"/>
        <v>0</v>
      </c>
      <c r="H59" s="128"/>
      <c r="I59" s="116"/>
      <c r="J59" s="117"/>
      <c r="K59" s="109"/>
      <c r="L59"/>
      <c r="M59"/>
      <c r="N59"/>
      <c r="O59" s="108"/>
    </row>
    <row r="60" spans="1:15" x14ac:dyDescent="0.2">
      <c r="A60" s="176">
        <v>49</v>
      </c>
      <c r="B60" s="162" t="s">
        <v>136</v>
      </c>
      <c r="C60" s="162" t="s">
        <v>137</v>
      </c>
      <c r="D60" s="164" t="s">
        <v>110</v>
      </c>
      <c r="E60" s="175">
        <v>1</v>
      </c>
      <c r="F60" s="174"/>
      <c r="G60" s="167">
        <f t="shared" si="1"/>
        <v>0</v>
      </c>
      <c r="H60" s="128"/>
      <c r="I60" s="116"/>
      <c r="J60" s="117"/>
      <c r="K60" s="109"/>
      <c r="L60"/>
      <c r="M60"/>
      <c r="N60"/>
      <c r="O60" s="108"/>
    </row>
    <row r="61" spans="1:15" s="204" customFormat="1" x14ac:dyDescent="0.2">
      <c r="A61" s="176">
        <v>50</v>
      </c>
      <c r="B61" s="162" t="s">
        <v>285</v>
      </c>
      <c r="C61" s="162" t="s">
        <v>286</v>
      </c>
      <c r="D61" s="183" t="s">
        <v>274</v>
      </c>
      <c r="E61" s="175">
        <v>89</v>
      </c>
      <c r="F61" s="174"/>
      <c r="G61" s="198">
        <f t="shared" si="1"/>
        <v>0</v>
      </c>
      <c r="H61" s="199"/>
      <c r="I61" s="200"/>
      <c r="J61" s="201"/>
      <c r="K61" s="201"/>
      <c r="L61" s="202"/>
      <c r="M61" s="202"/>
      <c r="N61" s="202"/>
      <c r="O61" s="203"/>
    </row>
    <row r="62" spans="1:15" x14ac:dyDescent="0.2">
      <c r="A62" s="176">
        <v>51</v>
      </c>
      <c r="B62" s="160" t="s">
        <v>184</v>
      </c>
      <c r="C62" s="160" t="s">
        <v>185</v>
      </c>
      <c r="D62" s="183" t="s">
        <v>274</v>
      </c>
      <c r="E62" s="161">
        <v>2</v>
      </c>
      <c r="F62" s="168"/>
      <c r="G62" s="167">
        <f t="shared" si="1"/>
        <v>0</v>
      </c>
      <c r="H62" s="128"/>
      <c r="I62" s="116"/>
      <c r="J62" s="117"/>
      <c r="K62" s="109"/>
      <c r="L62"/>
      <c r="M62"/>
      <c r="N62"/>
      <c r="O62" s="108"/>
    </row>
    <row r="63" spans="1:15" x14ac:dyDescent="0.2">
      <c r="A63" s="176">
        <v>52</v>
      </c>
      <c r="B63" s="160" t="s">
        <v>186</v>
      </c>
      <c r="C63" s="160" t="s">
        <v>187</v>
      </c>
      <c r="D63" s="183" t="s">
        <v>274</v>
      </c>
      <c r="E63" s="161">
        <v>1</v>
      </c>
      <c r="F63" s="168"/>
      <c r="G63" s="167">
        <f t="shared" si="1"/>
        <v>0</v>
      </c>
      <c r="H63" s="128"/>
      <c r="I63" s="116"/>
      <c r="J63" s="117"/>
      <c r="K63" s="109"/>
      <c r="L63"/>
      <c r="M63"/>
      <c r="N63"/>
      <c r="O63" s="108"/>
    </row>
    <row r="64" spans="1:15" x14ac:dyDescent="0.2">
      <c r="A64" s="176">
        <v>53</v>
      </c>
      <c r="B64" s="160" t="s">
        <v>188</v>
      </c>
      <c r="C64" s="160" t="s">
        <v>189</v>
      </c>
      <c r="D64" s="183" t="s">
        <v>274</v>
      </c>
      <c r="E64" s="161">
        <v>1</v>
      </c>
      <c r="F64" s="168"/>
      <c r="G64" s="167">
        <f t="shared" si="1"/>
        <v>0</v>
      </c>
      <c r="H64" s="128"/>
      <c r="I64" s="116"/>
      <c r="J64" s="117"/>
      <c r="K64" s="109"/>
      <c r="L64"/>
      <c r="M64"/>
      <c r="N64"/>
      <c r="O64" s="108"/>
    </row>
    <row r="65" spans="1:15" x14ac:dyDescent="0.2">
      <c r="A65" s="176">
        <v>54</v>
      </c>
      <c r="B65" s="160" t="s">
        <v>190</v>
      </c>
      <c r="C65" s="160" t="s">
        <v>191</v>
      </c>
      <c r="D65" s="183" t="s">
        <v>274</v>
      </c>
      <c r="E65" s="161">
        <v>122</v>
      </c>
      <c r="F65" s="168"/>
      <c r="G65" s="167">
        <f t="shared" si="1"/>
        <v>0</v>
      </c>
      <c r="H65" s="128"/>
      <c r="I65" s="116"/>
      <c r="J65" s="117"/>
      <c r="K65" s="109"/>
      <c r="L65"/>
      <c r="M65"/>
      <c r="N65"/>
      <c r="O65" s="108"/>
    </row>
    <row r="66" spans="1:15" x14ac:dyDescent="0.2">
      <c r="A66" s="176">
        <v>55</v>
      </c>
      <c r="B66" s="160" t="s">
        <v>192</v>
      </c>
      <c r="C66" s="160" t="s">
        <v>193</v>
      </c>
      <c r="D66" s="183" t="s">
        <v>274</v>
      </c>
      <c r="E66" s="161">
        <v>24</v>
      </c>
      <c r="F66" s="168"/>
      <c r="G66" s="167">
        <f t="shared" si="1"/>
        <v>0</v>
      </c>
      <c r="H66" s="128"/>
      <c r="I66" s="116"/>
      <c r="J66" s="117"/>
      <c r="K66" s="109"/>
      <c r="L66"/>
      <c r="M66"/>
      <c r="N66"/>
      <c r="O66" s="108"/>
    </row>
    <row r="67" spans="1:15" x14ac:dyDescent="0.2">
      <c r="A67" s="176">
        <v>56</v>
      </c>
      <c r="B67" s="160" t="s">
        <v>194</v>
      </c>
      <c r="C67" s="160" t="s">
        <v>195</v>
      </c>
      <c r="D67" s="183" t="s">
        <v>274</v>
      </c>
      <c r="E67" s="161">
        <v>12</v>
      </c>
      <c r="F67" s="168"/>
      <c r="G67" s="167">
        <f t="shared" si="1"/>
        <v>0</v>
      </c>
      <c r="H67" s="128"/>
      <c r="I67" s="116"/>
      <c r="J67" s="117"/>
      <c r="K67" s="109"/>
      <c r="L67"/>
      <c r="M67"/>
      <c r="N67"/>
      <c r="O67" s="108"/>
    </row>
    <row r="68" spans="1:15" x14ac:dyDescent="0.2">
      <c r="A68" s="176">
        <v>57</v>
      </c>
      <c r="B68" s="160" t="s">
        <v>196</v>
      </c>
      <c r="C68" s="160" t="s">
        <v>197</v>
      </c>
      <c r="D68" s="183" t="s">
        <v>110</v>
      </c>
      <c r="E68" s="161">
        <v>1</v>
      </c>
      <c r="F68" s="168"/>
      <c r="G68" s="167">
        <f t="shared" si="1"/>
        <v>0</v>
      </c>
      <c r="H68" s="128"/>
      <c r="I68" s="116"/>
      <c r="J68" s="117"/>
      <c r="K68" s="109"/>
      <c r="L68"/>
      <c r="M68"/>
      <c r="N68"/>
      <c r="O68" s="108"/>
    </row>
    <row r="69" spans="1:15" x14ac:dyDescent="0.2">
      <c r="A69" s="176">
        <v>58</v>
      </c>
      <c r="B69" s="160" t="s">
        <v>198</v>
      </c>
      <c r="C69" s="160" t="s">
        <v>199</v>
      </c>
      <c r="D69" s="183" t="s">
        <v>110</v>
      </c>
      <c r="E69" s="161">
        <v>3</v>
      </c>
      <c r="F69" s="168"/>
      <c r="G69" s="167">
        <f t="shared" si="1"/>
        <v>0</v>
      </c>
      <c r="H69" s="128"/>
      <c r="I69" s="116"/>
      <c r="J69" s="117"/>
      <c r="K69" s="109"/>
      <c r="L69"/>
      <c r="M69"/>
      <c r="N69"/>
      <c r="O69" s="108"/>
    </row>
    <row r="70" spans="1:15" x14ac:dyDescent="0.2">
      <c r="A70" s="176">
        <v>59</v>
      </c>
      <c r="B70" s="160" t="s">
        <v>200</v>
      </c>
      <c r="C70" s="160" t="s">
        <v>201</v>
      </c>
      <c r="D70" s="183" t="s">
        <v>110</v>
      </c>
      <c r="E70" s="161">
        <v>5</v>
      </c>
      <c r="F70" s="168"/>
      <c r="G70" s="167">
        <f t="shared" si="1"/>
        <v>0</v>
      </c>
      <c r="H70" s="128"/>
      <c r="I70" s="116"/>
      <c r="J70" s="117"/>
      <c r="K70" s="109"/>
      <c r="L70"/>
      <c r="M70"/>
      <c r="N70"/>
      <c r="O70" s="108"/>
    </row>
    <row r="71" spans="1:15" x14ac:dyDescent="0.2">
      <c r="A71" s="176">
        <v>60</v>
      </c>
      <c r="B71" s="160" t="s">
        <v>202</v>
      </c>
      <c r="C71" s="160" t="s">
        <v>203</v>
      </c>
      <c r="D71" s="183" t="s">
        <v>110</v>
      </c>
      <c r="E71" s="161">
        <v>5</v>
      </c>
      <c r="F71" s="168"/>
      <c r="G71" s="167">
        <f t="shared" si="1"/>
        <v>0</v>
      </c>
      <c r="H71" s="128"/>
      <c r="I71" s="116"/>
      <c r="J71" s="117"/>
      <c r="K71" s="109"/>
      <c r="L71"/>
      <c r="M71"/>
      <c r="N71"/>
      <c r="O71" s="108"/>
    </row>
    <row r="72" spans="1:15" x14ac:dyDescent="0.2">
      <c r="A72" s="176">
        <v>61</v>
      </c>
      <c r="B72" s="160" t="s">
        <v>204</v>
      </c>
      <c r="C72" s="160" t="s">
        <v>205</v>
      </c>
      <c r="D72" s="183" t="s">
        <v>110</v>
      </c>
      <c r="E72" s="161">
        <v>4</v>
      </c>
      <c r="F72" s="168"/>
      <c r="G72" s="167">
        <f t="shared" si="1"/>
        <v>0</v>
      </c>
      <c r="H72" s="128"/>
      <c r="I72" s="116"/>
      <c r="J72" s="117"/>
      <c r="K72" s="109"/>
      <c r="L72"/>
      <c r="M72"/>
      <c r="N72"/>
      <c r="O72" s="108"/>
    </row>
    <row r="73" spans="1:15" x14ac:dyDescent="0.2">
      <c r="A73" s="176">
        <v>62</v>
      </c>
      <c r="B73" s="160" t="s">
        <v>206</v>
      </c>
      <c r="C73" s="160" t="s">
        <v>207</v>
      </c>
      <c r="D73" s="183" t="s">
        <v>110</v>
      </c>
      <c r="E73" s="161">
        <v>2</v>
      </c>
      <c r="F73" s="168"/>
      <c r="G73" s="167">
        <f t="shared" si="1"/>
        <v>0</v>
      </c>
      <c r="H73" s="128"/>
      <c r="I73" s="116"/>
      <c r="J73" s="117"/>
      <c r="K73" s="109"/>
      <c r="L73"/>
      <c r="M73"/>
      <c r="N73"/>
      <c r="O73" s="108"/>
    </row>
    <row r="74" spans="1:15" x14ac:dyDescent="0.2">
      <c r="A74" s="176">
        <v>63</v>
      </c>
      <c r="B74" s="160" t="s">
        <v>208</v>
      </c>
      <c r="C74" s="160" t="s">
        <v>209</v>
      </c>
      <c r="D74" s="183" t="s">
        <v>110</v>
      </c>
      <c r="E74" s="161">
        <v>28</v>
      </c>
      <c r="F74" s="168"/>
      <c r="G74" s="167">
        <f t="shared" si="1"/>
        <v>0</v>
      </c>
      <c r="H74" s="128"/>
      <c r="I74" s="116"/>
      <c r="J74" s="117"/>
      <c r="K74" s="109"/>
      <c r="L74"/>
      <c r="M74"/>
      <c r="N74"/>
      <c r="O74" s="108"/>
    </row>
    <row r="75" spans="1:15" x14ac:dyDescent="0.2">
      <c r="A75" s="176">
        <v>64</v>
      </c>
      <c r="B75" s="160" t="s">
        <v>210</v>
      </c>
      <c r="C75" s="160" t="s">
        <v>211</v>
      </c>
      <c r="D75" s="183" t="s">
        <v>110</v>
      </c>
      <c r="E75" s="161">
        <v>38</v>
      </c>
      <c r="F75" s="168"/>
      <c r="G75" s="167">
        <f t="shared" si="1"/>
        <v>0</v>
      </c>
      <c r="H75" s="128"/>
      <c r="I75" s="116"/>
      <c r="J75" s="117"/>
      <c r="K75" s="109"/>
      <c r="L75"/>
      <c r="M75"/>
      <c r="N75"/>
      <c r="O75" s="108"/>
    </row>
    <row r="76" spans="1:15" x14ac:dyDescent="0.2">
      <c r="A76" s="176">
        <v>65</v>
      </c>
      <c r="B76" s="160" t="s">
        <v>212</v>
      </c>
      <c r="C76" s="160" t="s">
        <v>213</v>
      </c>
      <c r="D76" s="183" t="s">
        <v>110</v>
      </c>
      <c r="E76" s="161">
        <v>16</v>
      </c>
      <c r="F76" s="168"/>
      <c r="G76" s="167">
        <f t="shared" si="1"/>
        <v>0</v>
      </c>
      <c r="H76" s="128"/>
      <c r="I76" s="116"/>
      <c r="J76" s="117"/>
      <c r="K76" s="109"/>
      <c r="L76"/>
      <c r="M76"/>
      <c r="N76"/>
      <c r="O76" s="108"/>
    </row>
    <row r="77" spans="1:15" x14ac:dyDescent="0.2">
      <c r="A77" s="176">
        <v>66</v>
      </c>
      <c r="B77" s="160" t="s">
        <v>214</v>
      </c>
      <c r="C77" s="160" t="s">
        <v>215</v>
      </c>
      <c r="D77" s="183" t="s">
        <v>110</v>
      </c>
      <c r="E77" s="161">
        <v>8</v>
      </c>
      <c r="F77" s="168"/>
      <c r="G77" s="167">
        <f t="shared" si="1"/>
        <v>0</v>
      </c>
      <c r="H77" s="128"/>
      <c r="I77" s="116"/>
      <c r="J77" s="117"/>
      <c r="K77" s="109"/>
      <c r="L77"/>
      <c r="M77"/>
      <c r="N77"/>
      <c r="O77" s="108"/>
    </row>
    <row r="78" spans="1:15" x14ac:dyDescent="0.2">
      <c r="A78" s="176">
        <v>67</v>
      </c>
      <c r="B78" s="160" t="s">
        <v>216</v>
      </c>
      <c r="C78" s="160" t="s">
        <v>217</v>
      </c>
      <c r="D78" s="183" t="s">
        <v>110</v>
      </c>
      <c r="E78" s="161">
        <v>16</v>
      </c>
      <c r="F78" s="168"/>
      <c r="G78" s="167">
        <f t="shared" si="1"/>
        <v>0</v>
      </c>
      <c r="H78" s="128"/>
      <c r="I78" s="116"/>
      <c r="J78" s="117"/>
      <c r="K78" s="109"/>
      <c r="L78"/>
      <c r="M78"/>
      <c r="N78"/>
      <c r="O78" s="108"/>
    </row>
    <row r="79" spans="1:15" x14ac:dyDescent="0.2">
      <c r="A79" s="176">
        <v>68</v>
      </c>
      <c r="B79" s="160" t="s">
        <v>218</v>
      </c>
      <c r="C79" s="160" t="s">
        <v>219</v>
      </c>
      <c r="D79" s="183" t="s">
        <v>110</v>
      </c>
      <c r="E79" s="161">
        <v>4</v>
      </c>
      <c r="F79" s="168">
        <v>0</v>
      </c>
      <c r="G79" s="167">
        <f t="shared" si="1"/>
        <v>0</v>
      </c>
      <c r="H79" s="128"/>
      <c r="I79" s="116"/>
      <c r="J79" s="117"/>
      <c r="K79" s="109"/>
      <c r="L79"/>
      <c r="M79"/>
      <c r="N79"/>
      <c r="O79" s="108"/>
    </row>
    <row r="80" spans="1:15" x14ac:dyDescent="0.2">
      <c r="A80" s="176">
        <v>69</v>
      </c>
      <c r="B80" s="160" t="s">
        <v>220</v>
      </c>
      <c r="C80" s="160" t="s">
        <v>221</v>
      </c>
      <c r="D80" s="183" t="s">
        <v>110</v>
      </c>
      <c r="E80" s="161">
        <v>16</v>
      </c>
      <c r="F80" s="168">
        <v>0</v>
      </c>
      <c r="G80" s="167">
        <f t="shared" si="1"/>
        <v>0</v>
      </c>
      <c r="H80" s="128"/>
      <c r="I80" s="116"/>
      <c r="J80" s="117"/>
      <c r="K80" s="109"/>
      <c r="L80"/>
      <c r="M80"/>
      <c r="N80"/>
      <c r="O80" s="108"/>
    </row>
    <row r="81" spans="1:15" x14ac:dyDescent="0.2">
      <c r="A81" s="176">
        <v>70</v>
      </c>
      <c r="B81" s="160" t="s">
        <v>222</v>
      </c>
      <c r="C81" s="160" t="s">
        <v>223</v>
      </c>
      <c r="D81" s="183" t="s">
        <v>110</v>
      </c>
      <c r="E81" s="161">
        <v>3</v>
      </c>
      <c r="F81" s="168"/>
      <c r="G81" s="167">
        <f t="shared" si="1"/>
        <v>0</v>
      </c>
      <c r="H81" s="128"/>
      <c r="I81" s="116"/>
      <c r="J81" s="117"/>
      <c r="K81" s="109"/>
      <c r="L81"/>
      <c r="M81"/>
      <c r="N81"/>
      <c r="O81" s="108"/>
    </row>
    <row r="82" spans="1:15" x14ac:dyDescent="0.2">
      <c r="A82" s="176">
        <v>71</v>
      </c>
      <c r="B82" s="160" t="s">
        <v>224</v>
      </c>
      <c r="C82" s="160" t="s">
        <v>225</v>
      </c>
      <c r="D82" s="183" t="s">
        <v>110</v>
      </c>
      <c r="E82" s="161">
        <v>5</v>
      </c>
      <c r="F82" s="168"/>
      <c r="G82" s="167">
        <f t="shared" si="1"/>
        <v>0</v>
      </c>
      <c r="H82" s="128"/>
      <c r="I82" s="116"/>
      <c r="J82" s="117"/>
      <c r="K82" s="109"/>
      <c r="L82"/>
      <c r="M82"/>
      <c r="N82"/>
      <c r="O82" s="108"/>
    </row>
    <row r="83" spans="1:15" x14ac:dyDescent="0.2">
      <c r="A83" s="176">
        <v>72</v>
      </c>
      <c r="B83" s="160" t="s">
        <v>226</v>
      </c>
      <c r="C83" s="160" t="s">
        <v>227</v>
      </c>
      <c r="D83" s="183" t="s">
        <v>110</v>
      </c>
      <c r="E83" s="161">
        <v>8</v>
      </c>
      <c r="F83" s="168"/>
      <c r="G83" s="167">
        <f t="shared" si="1"/>
        <v>0</v>
      </c>
      <c r="H83" s="128"/>
      <c r="I83" s="116"/>
      <c r="J83" s="117"/>
      <c r="K83" s="109"/>
      <c r="L83"/>
      <c r="M83"/>
      <c r="N83"/>
      <c r="O83" s="108"/>
    </row>
    <row r="84" spans="1:15" x14ac:dyDescent="0.2">
      <c r="A84" s="176">
        <v>73</v>
      </c>
      <c r="B84" s="160" t="s">
        <v>228</v>
      </c>
      <c r="C84" s="160" t="s">
        <v>229</v>
      </c>
      <c r="D84" s="183" t="s">
        <v>110</v>
      </c>
      <c r="E84" s="161">
        <v>12</v>
      </c>
      <c r="F84" s="168"/>
      <c r="G84" s="167">
        <f t="shared" si="1"/>
        <v>0</v>
      </c>
      <c r="H84" s="128"/>
      <c r="I84" s="116"/>
      <c r="J84" s="117"/>
      <c r="K84" s="109"/>
      <c r="L84"/>
      <c r="M84"/>
      <c r="N84"/>
      <c r="O84" s="108"/>
    </row>
    <row r="85" spans="1:15" x14ac:dyDescent="0.2">
      <c r="A85" s="176">
        <v>74</v>
      </c>
      <c r="B85" s="160" t="s">
        <v>230</v>
      </c>
      <c r="C85" s="160" t="s">
        <v>231</v>
      </c>
      <c r="D85" s="183" t="s">
        <v>110</v>
      </c>
      <c r="E85" s="161">
        <v>5</v>
      </c>
      <c r="F85" s="168"/>
      <c r="G85" s="167">
        <f t="shared" si="1"/>
        <v>0</v>
      </c>
      <c r="H85" s="128"/>
      <c r="I85" s="116"/>
      <c r="J85" s="117"/>
      <c r="K85" s="109"/>
      <c r="L85"/>
      <c r="M85"/>
      <c r="N85"/>
      <c r="O85" s="108"/>
    </row>
    <row r="86" spans="1:15" x14ac:dyDescent="0.2">
      <c r="A86" s="176">
        <v>75</v>
      </c>
      <c r="B86" s="160" t="s">
        <v>232</v>
      </c>
      <c r="C86" s="160" t="s">
        <v>233</v>
      </c>
      <c r="D86" s="183" t="s">
        <v>110</v>
      </c>
      <c r="E86" s="161">
        <v>1</v>
      </c>
      <c r="F86" s="168"/>
      <c r="G86" s="167">
        <f t="shared" si="1"/>
        <v>0</v>
      </c>
      <c r="H86" s="128"/>
      <c r="I86" s="116"/>
      <c r="J86" s="117"/>
      <c r="K86" s="109"/>
      <c r="L86"/>
      <c r="M86"/>
      <c r="N86"/>
      <c r="O86" s="108"/>
    </row>
    <row r="87" spans="1:15" x14ac:dyDescent="0.2">
      <c r="A87" s="176">
        <v>76</v>
      </c>
      <c r="B87" s="160" t="s">
        <v>234</v>
      </c>
      <c r="C87" s="160" t="s">
        <v>235</v>
      </c>
      <c r="D87" s="183" t="s">
        <v>110</v>
      </c>
      <c r="E87" s="161">
        <v>3</v>
      </c>
      <c r="F87" s="168"/>
      <c r="G87" s="167">
        <f t="shared" si="1"/>
        <v>0</v>
      </c>
      <c r="H87" s="128"/>
      <c r="I87" s="116"/>
      <c r="J87" s="117"/>
      <c r="K87" s="109"/>
      <c r="L87"/>
      <c r="M87"/>
      <c r="N87"/>
      <c r="O87" s="108"/>
    </row>
    <row r="88" spans="1:15" x14ac:dyDescent="0.2">
      <c r="A88" s="176">
        <v>77</v>
      </c>
      <c r="B88" s="160" t="s">
        <v>236</v>
      </c>
      <c r="C88" s="160" t="s">
        <v>237</v>
      </c>
      <c r="D88" s="183" t="s">
        <v>110</v>
      </c>
      <c r="E88" s="161">
        <v>1</v>
      </c>
      <c r="F88" s="168"/>
      <c r="G88" s="167">
        <f t="shared" si="1"/>
        <v>0</v>
      </c>
      <c r="H88" s="128"/>
      <c r="I88" s="116"/>
      <c r="J88" s="117"/>
      <c r="K88" s="109"/>
      <c r="L88"/>
      <c r="M88"/>
      <c r="N88"/>
      <c r="O88" s="108"/>
    </row>
    <row r="89" spans="1:15" x14ac:dyDescent="0.2">
      <c r="A89" s="176">
        <v>78</v>
      </c>
      <c r="B89" s="160" t="s">
        <v>238</v>
      </c>
      <c r="C89" s="160" t="s">
        <v>239</v>
      </c>
      <c r="D89" s="183" t="s">
        <v>110</v>
      </c>
      <c r="E89" s="161">
        <v>1</v>
      </c>
      <c r="F89" s="168"/>
      <c r="G89" s="167">
        <f t="shared" si="1"/>
        <v>0</v>
      </c>
      <c r="H89" s="128"/>
      <c r="I89" s="116"/>
      <c r="J89" s="117"/>
      <c r="K89" s="109"/>
      <c r="L89"/>
      <c r="M89"/>
      <c r="N89"/>
      <c r="O89" s="108"/>
    </row>
    <row r="90" spans="1:15" x14ac:dyDescent="0.2">
      <c r="A90" s="176">
        <v>79</v>
      </c>
      <c r="B90" s="160" t="s">
        <v>240</v>
      </c>
      <c r="C90" s="160" t="s">
        <v>241</v>
      </c>
      <c r="D90" s="183" t="s">
        <v>110</v>
      </c>
      <c r="E90" s="161">
        <v>3</v>
      </c>
      <c r="F90" s="168"/>
      <c r="G90" s="167">
        <f t="shared" si="1"/>
        <v>0</v>
      </c>
      <c r="H90" s="128"/>
      <c r="I90" s="116"/>
      <c r="J90" s="117"/>
      <c r="K90" s="109"/>
      <c r="L90"/>
      <c r="M90"/>
      <c r="N90"/>
      <c r="O90" s="108"/>
    </row>
    <row r="91" spans="1:15" x14ac:dyDescent="0.2">
      <c r="A91" s="176">
        <v>80</v>
      </c>
      <c r="B91" s="160" t="s">
        <v>242</v>
      </c>
      <c r="C91" s="160" t="s">
        <v>243</v>
      </c>
      <c r="D91" s="183" t="s">
        <v>110</v>
      </c>
      <c r="E91" s="161">
        <v>8</v>
      </c>
      <c r="F91" s="168"/>
      <c r="G91" s="167">
        <f t="shared" si="1"/>
        <v>0</v>
      </c>
      <c r="H91" s="128"/>
      <c r="I91" s="116"/>
      <c r="J91" s="117"/>
      <c r="K91" s="109"/>
      <c r="L91"/>
      <c r="M91"/>
      <c r="N91"/>
      <c r="O91" s="108"/>
    </row>
    <row r="92" spans="1:15" x14ac:dyDescent="0.2">
      <c r="A92" s="176">
        <v>81</v>
      </c>
      <c r="B92" s="160" t="s">
        <v>244</v>
      </c>
      <c r="C92" s="160" t="s">
        <v>245</v>
      </c>
      <c r="D92" s="183" t="s">
        <v>110</v>
      </c>
      <c r="E92" s="161">
        <v>16</v>
      </c>
      <c r="F92" s="168"/>
      <c r="G92" s="167">
        <f t="shared" si="1"/>
        <v>0</v>
      </c>
      <c r="H92" s="128"/>
      <c r="I92" s="116"/>
      <c r="J92" s="117"/>
      <c r="K92" s="109"/>
      <c r="L92"/>
      <c r="M92"/>
      <c r="N92"/>
      <c r="O92" s="108"/>
    </row>
    <row r="93" spans="1:15" x14ac:dyDescent="0.2">
      <c r="A93" s="176">
        <v>82</v>
      </c>
      <c r="B93" s="160" t="s">
        <v>246</v>
      </c>
      <c r="C93" s="160" t="s">
        <v>247</v>
      </c>
      <c r="D93" s="183" t="s">
        <v>110</v>
      </c>
      <c r="E93" s="161">
        <v>48</v>
      </c>
      <c r="F93" s="168"/>
      <c r="G93" s="167">
        <f t="shared" si="1"/>
        <v>0</v>
      </c>
      <c r="H93" s="128"/>
      <c r="I93" s="116"/>
      <c r="J93" s="117"/>
      <c r="K93" s="109"/>
      <c r="L93"/>
      <c r="M93"/>
      <c r="N93"/>
      <c r="O93" s="108"/>
    </row>
    <row r="94" spans="1:15" x14ac:dyDescent="0.2">
      <c r="A94" s="176">
        <v>83</v>
      </c>
      <c r="B94" s="160" t="s">
        <v>248</v>
      </c>
      <c r="C94" s="160" t="s">
        <v>249</v>
      </c>
      <c r="D94" s="183" t="s">
        <v>110</v>
      </c>
      <c r="E94" s="161">
        <v>38</v>
      </c>
      <c r="F94" s="168"/>
      <c r="G94" s="167">
        <f t="shared" si="1"/>
        <v>0</v>
      </c>
      <c r="H94" s="128"/>
      <c r="I94" s="116"/>
      <c r="J94" s="117"/>
      <c r="K94" s="109"/>
      <c r="L94"/>
      <c r="M94"/>
      <c r="N94"/>
      <c r="O94" s="108"/>
    </row>
    <row r="95" spans="1:15" x14ac:dyDescent="0.2">
      <c r="A95" s="176">
        <v>84</v>
      </c>
      <c r="B95" s="160" t="s">
        <v>250</v>
      </c>
      <c r="C95" s="160" t="s">
        <v>251</v>
      </c>
      <c r="D95" s="183" t="s">
        <v>110</v>
      </c>
      <c r="E95" s="161">
        <v>3</v>
      </c>
      <c r="F95" s="168"/>
      <c r="G95" s="167">
        <f t="shared" ref="G95:G110" si="2">E95*F95</f>
        <v>0</v>
      </c>
      <c r="H95" s="128"/>
      <c r="I95" s="116"/>
      <c r="J95" s="117"/>
      <c r="K95" s="109"/>
      <c r="L95"/>
      <c r="M95"/>
      <c r="N95"/>
      <c r="O95" s="108"/>
    </row>
    <row r="96" spans="1:15" x14ac:dyDescent="0.2">
      <c r="A96" s="176">
        <v>85</v>
      </c>
      <c r="B96" s="160" t="s">
        <v>252</v>
      </c>
      <c r="C96" s="160" t="s">
        <v>253</v>
      </c>
      <c r="D96" s="183" t="s">
        <v>110</v>
      </c>
      <c r="E96" s="161">
        <v>8</v>
      </c>
      <c r="F96" s="168"/>
      <c r="G96" s="167">
        <f t="shared" si="2"/>
        <v>0</v>
      </c>
      <c r="H96" s="128"/>
      <c r="I96" s="116"/>
      <c r="J96" s="117"/>
      <c r="K96" s="109"/>
      <c r="L96"/>
      <c r="M96"/>
      <c r="N96"/>
      <c r="O96" s="108"/>
    </row>
    <row r="97" spans="1:15" x14ac:dyDescent="0.2">
      <c r="A97" s="176">
        <v>86</v>
      </c>
      <c r="B97" s="160" t="s">
        <v>254</v>
      </c>
      <c r="C97" s="160" t="s">
        <v>255</v>
      </c>
      <c r="D97" s="183" t="s">
        <v>110</v>
      </c>
      <c r="E97" s="161">
        <v>4</v>
      </c>
      <c r="F97" s="168"/>
      <c r="G97" s="167">
        <f t="shared" si="2"/>
        <v>0</v>
      </c>
      <c r="H97" s="128"/>
      <c r="I97" s="116"/>
      <c r="J97" s="117"/>
      <c r="K97" s="109"/>
      <c r="L97"/>
      <c r="M97"/>
      <c r="N97"/>
      <c r="O97" s="108"/>
    </row>
    <row r="98" spans="1:15" x14ac:dyDescent="0.2">
      <c r="A98" s="176">
        <v>87</v>
      </c>
      <c r="B98" s="160" t="s">
        <v>256</v>
      </c>
      <c r="C98" s="160" t="s">
        <v>257</v>
      </c>
      <c r="D98" s="183" t="s">
        <v>110</v>
      </c>
      <c r="E98" s="161">
        <v>4</v>
      </c>
      <c r="F98" s="168"/>
      <c r="G98" s="167">
        <f t="shared" si="2"/>
        <v>0</v>
      </c>
      <c r="H98" s="128"/>
      <c r="I98" s="116"/>
      <c r="J98" s="117"/>
      <c r="K98" s="109"/>
      <c r="L98"/>
      <c r="M98"/>
      <c r="N98"/>
      <c r="O98" s="108"/>
    </row>
    <row r="99" spans="1:15" x14ac:dyDescent="0.2">
      <c r="A99" s="176">
        <v>88</v>
      </c>
      <c r="B99" s="160" t="s">
        <v>258</v>
      </c>
      <c r="C99" s="160" t="s">
        <v>259</v>
      </c>
      <c r="D99" s="183" t="s">
        <v>110</v>
      </c>
      <c r="E99" s="161">
        <v>36</v>
      </c>
      <c r="F99" s="168"/>
      <c r="G99" s="167">
        <f t="shared" si="2"/>
        <v>0</v>
      </c>
      <c r="H99" s="128"/>
      <c r="I99" s="116"/>
      <c r="J99" s="117"/>
      <c r="K99" s="109"/>
      <c r="L99"/>
      <c r="M99"/>
      <c r="N99"/>
      <c r="O99" s="108"/>
    </row>
    <row r="100" spans="1:15" x14ac:dyDescent="0.2">
      <c r="A100" s="176">
        <v>89</v>
      </c>
      <c r="B100" s="160" t="s">
        <v>260</v>
      </c>
      <c r="C100" s="160" t="s">
        <v>261</v>
      </c>
      <c r="D100" s="183" t="s">
        <v>110</v>
      </c>
      <c r="E100" s="161">
        <v>48</v>
      </c>
      <c r="F100" s="168"/>
      <c r="G100" s="167">
        <f t="shared" si="2"/>
        <v>0</v>
      </c>
      <c r="H100" s="128"/>
      <c r="I100" s="116"/>
      <c r="J100" s="117"/>
      <c r="K100" s="109"/>
      <c r="L100"/>
      <c r="M100"/>
      <c r="N100"/>
      <c r="O100" s="108"/>
    </row>
    <row r="101" spans="1:15" x14ac:dyDescent="0.2">
      <c r="A101" s="176">
        <v>90</v>
      </c>
      <c r="B101" s="160" t="s">
        <v>262</v>
      </c>
      <c r="C101" s="160" t="s">
        <v>263</v>
      </c>
      <c r="D101" s="183" t="s">
        <v>110</v>
      </c>
      <c r="E101" s="161">
        <v>5</v>
      </c>
      <c r="F101" s="168"/>
      <c r="G101" s="167">
        <f t="shared" si="2"/>
        <v>0</v>
      </c>
      <c r="H101" s="128"/>
      <c r="I101" s="116"/>
      <c r="J101" s="117"/>
      <c r="K101" s="109"/>
      <c r="L101"/>
      <c r="M101"/>
      <c r="N101"/>
      <c r="O101" s="108"/>
    </row>
    <row r="102" spans="1:15" x14ac:dyDescent="0.2">
      <c r="A102" s="176">
        <v>91</v>
      </c>
      <c r="B102" s="160" t="s">
        <v>264</v>
      </c>
      <c r="C102" s="160" t="s">
        <v>265</v>
      </c>
      <c r="D102" s="183" t="s">
        <v>110</v>
      </c>
      <c r="E102" s="161">
        <v>9</v>
      </c>
      <c r="F102" s="168"/>
      <c r="G102" s="167">
        <f t="shared" si="2"/>
        <v>0</v>
      </c>
      <c r="H102" s="128"/>
      <c r="I102" s="116"/>
      <c r="J102" s="117"/>
      <c r="K102" s="109"/>
      <c r="L102"/>
      <c r="M102"/>
      <c r="N102"/>
      <c r="O102" s="108"/>
    </row>
    <row r="103" spans="1:15" x14ac:dyDescent="0.2">
      <c r="A103" s="176">
        <v>92</v>
      </c>
      <c r="B103" s="160" t="s">
        <v>266</v>
      </c>
      <c r="C103" s="160" t="s">
        <v>267</v>
      </c>
      <c r="D103" s="183" t="s">
        <v>110</v>
      </c>
      <c r="E103" s="161">
        <v>2</v>
      </c>
      <c r="F103" s="168"/>
      <c r="G103" s="167">
        <f t="shared" si="2"/>
        <v>0</v>
      </c>
      <c r="H103" s="128"/>
      <c r="I103" s="116"/>
      <c r="J103" s="117"/>
      <c r="K103" s="109"/>
      <c r="L103"/>
      <c r="M103"/>
      <c r="N103"/>
      <c r="O103" s="108"/>
    </row>
    <row r="104" spans="1:15" x14ac:dyDescent="0.2">
      <c r="A104" s="176">
        <v>93</v>
      </c>
      <c r="B104" s="160" t="s">
        <v>268</v>
      </c>
      <c r="C104" s="160" t="s">
        <v>269</v>
      </c>
      <c r="D104" s="183" t="s">
        <v>110</v>
      </c>
      <c r="E104" s="161">
        <v>1</v>
      </c>
      <c r="F104" s="168"/>
      <c r="G104" s="167">
        <f t="shared" si="2"/>
        <v>0</v>
      </c>
      <c r="H104" s="128"/>
      <c r="I104" s="116"/>
      <c r="J104" s="117"/>
      <c r="K104" s="109"/>
      <c r="L104"/>
      <c r="M104"/>
      <c r="N104"/>
      <c r="O104" s="108"/>
    </row>
    <row r="105" spans="1:15" x14ac:dyDescent="0.2">
      <c r="A105" s="176">
        <v>94</v>
      </c>
      <c r="B105" s="160" t="s">
        <v>270</v>
      </c>
      <c r="C105" s="160" t="s">
        <v>271</v>
      </c>
      <c r="D105" s="183" t="s">
        <v>110</v>
      </c>
      <c r="E105" s="161">
        <v>1</v>
      </c>
      <c r="F105" s="168"/>
      <c r="G105" s="167">
        <f t="shared" si="2"/>
        <v>0</v>
      </c>
      <c r="H105" s="128"/>
      <c r="I105" s="116"/>
      <c r="J105" s="117"/>
      <c r="K105" s="109"/>
      <c r="L105"/>
      <c r="M105"/>
      <c r="N105"/>
      <c r="O105" s="108"/>
    </row>
    <row r="106" spans="1:15" x14ac:dyDescent="0.2">
      <c r="A106" s="176">
        <v>95</v>
      </c>
      <c r="B106" s="160" t="s">
        <v>272</v>
      </c>
      <c r="C106" s="160" t="s">
        <v>273</v>
      </c>
      <c r="D106" s="183" t="s">
        <v>110</v>
      </c>
      <c r="E106" s="161">
        <v>7</v>
      </c>
      <c r="F106" s="168"/>
      <c r="G106" s="167">
        <f t="shared" si="2"/>
        <v>0</v>
      </c>
      <c r="H106" s="128"/>
      <c r="I106" s="116"/>
      <c r="J106" s="117"/>
      <c r="K106" s="109"/>
      <c r="L106"/>
      <c r="M106"/>
      <c r="N106"/>
      <c r="O106" s="108"/>
    </row>
    <row r="107" spans="1:15" x14ac:dyDescent="0.2">
      <c r="A107" s="176">
        <v>96</v>
      </c>
      <c r="B107" s="162" t="s">
        <v>105</v>
      </c>
      <c r="C107" s="162" t="s">
        <v>106</v>
      </c>
      <c r="D107" s="164" t="s">
        <v>107</v>
      </c>
      <c r="E107" s="175">
        <v>3</v>
      </c>
      <c r="F107" s="174"/>
      <c r="G107" s="167">
        <f t="shared" si="2"/>
        <v>0</v>
      </c>
      <c r="H107" s="128"/>
      <c r="I107" s="116"/>
      <c r="J107" s="117"/>
      <c r="K107" s="109"/>
      <c r="L107"/>
      <c r="M107"/>
      <c r="N107"/>
      <c r="O107" s="108"/>
    </row>
    <row r="108" spans="1:15" x14ac:dyDescent="0.2">
      <c r="A108" s="176">
        <v>97</v>
      </c>
      <c r="B108" s="162" t="s">
        <v>108</v>
      </c>
      <c r="C108" s="162" t="s">
        <v>109</v>
      </c>
      <c r="D108" s="164" t="s">
        <v>110</v>
      </c>
      <c r="E108" s="175">
        <v>30</v>
      </c>
      <c r="F108" s="174"/>
      <c r="G108" s="167">
        <f t="shared" si="2"/>
        <v>0</v>
      </c>
      <c r="H108" s="128"/>
      <c r="I108" s="116"/>
      <c r="J108" s="117"/>
      <c r="K108" s="109"/>
      <c r="L108"/>
      <c r="M108"/>
      <c r="N108"/>
      <c r="O108" s="108"/>
    </row>
    <row r="109" spans="1:15" x14ac:dyDescent="0.2">
      <c r="A109" s="176">
        <v>98</v>
      </c>
      <c r="B109" s="162" t="s">
        <v>111</v>
      </c>
      <c r="C109" s="162" t="s">
        <v>112</v>
      </c>
      <c r="D109" s="164" t="s">
        <v>107</v>
      </c>
      <c r="E109" s="175">
        <v>3</v>
      </c>
      <c r="F109" s="174"/>
      <c r="G109" s="167">
        <f t="shared" si="2"/>
        <v>0</v>
      </c>
      <c r="H109" s="128"/>
      <c r="I109" s="116"/>
      <c r="J109" s="117"/>
      <c r="K109" s="109"/>
      <c r="L109"/>
      <c r="M109"/>
      <c r="N109"/>
      <c r="O109" s="108"/>
    </row>
    <row r="110" spans="1:15" x14ac:dyDescent="0.2">
      <c r="A110" s="176">
        <v>99</v>
      </c>
      <c r="B110" s="160" t="s">
        <v>102</v>
      </c>
      <c r="C110" s="160" t="s">
        <v>103</v>
      </c>
      <c r="D110" s="183" t="s">
        <v>119</v>
      </c>
      <c r="E110" s="161">
        <v>20</v>
      </c>
      <c r="F110" s="168"/>
      <c r="G110" s="167">
        <f t="shared" si="2"/>
        <v>0</v>
      </c>
      <c r="H110" s="128"/>
      <c r="I110" s="116"/>
      <c r="J110" s="117"/>
      <c r="K110" s="109"/>
      <c r="L110"/>
      <c r="M110"/>
      <c r="N110"/>
      <c r="O110" s="108"/>
    </row>
    <row r="111" spans="1:15" x14ac:dyDescent="0.2">
      <c r="A111" s="177"/>
      <c r="B111" s="178" t="s">
        <v>83</v>
      </c>
      <c r="C111" s="178" t="s">
        <v>104</v>
      </c>
      <c r="D111" s="178"/>
      <c r="E111" s="179"/>
      <c r="F111" s="194"/>
      <c r="G111" s="180">
        <f>SUM(G31:G110)</f>
        <v>0</v>
      </c>
      <c r="H111" s="128"/>
      <c r="I111" s="116"/>
      <c r="J111" s="117"/>
      <c r="K111" s="109"/>
      <c r="L111"/>
      <c r="M111"/>
      <c r="N111"/>
      <c r="O111" s="108"/>
    </row>
    <row r="112" spans="1:15" x14ac:dyDescent="0.2">
      <c r="A112" s="125"/>
      <c r="B112" s="126"/>
      <c r="C112" s="126"/>
      <c r="D112" s="126"/>
      <c r="E112" s="127"/>
      <c r="F112" s="127"/>
      <c r="G112" s="128"/>
      <c r="H112" s="128"/>
      <c r="I112" s="116"/>
      <c r="J112" s="117"/>
      <c r="K112" s="109"/>
      <c r="L112"/>
      <c r="M112"/>
      <c r="N112"/>
      <c r="O112" s="108"/>
    </row>
    <row r="113" spans="1:15" x14ac:dyDescent="0.2">
      <c r="A113" s="125"/>
      <c r="B113" s="126"/>
      <c r="C113" s="126"/>
      <c r="D113" s="126"/>
      <c r="E113" s="127"/>
      <c r="F113" s="127"/>
      <c r="G113" s="128"/>
      <c r="H113" s="128"/>
      <c r="I113" s="116"/>
      <c r="J113" s="117"/>
      <c r="K113" s="109"/>
      <c r="L113"/>
      <c r="M113"/>
      <c r="N113"/>
      <c r="O113" s="108"/>
    </row>
    <row r="114" spans="1:15" x14ac:dyDescent="0.2">
      <c r="A114" s="125"/>
      <c r="B114" s="126"/>
      <c r="C114" s="126"/>
      <c r="D114" s="126"/>
      <c r="E114" s="127"/>
      <c r="F114" s="127"/>
      <c r="G114" s="128"/>
      <c r="H114" s="128"/>
      <c r="I114" s="116"/>
      <c r="J114" s="117"/>
      <c r="K114" s="109"/>
      <c r="L114"/>
      <c r="M114"/>
      <c r="N114"/>
      <c r="O114" s="108"/>
    </row>
    <row r="115" spans="1:15" x14ac:dyDescent="0.2">
      <c r="A115" s="125"/>
      <c r="B115" s="126"/>
      <c r="C115" s="126"/>
      <c r="D115" s="126"/>
      <c r="E115" s="127"/>
      <c r="F115" s="127"/>
      <c r="G115" s="128"/>
      <c r="H115" s="128"/>
      <c r="I115" s="116"/>
      <c r="J115" s="117"/>
      <c r="K115" s="109"/>
      <c r="L115"/>
      <c r="M115"/>
      <c r="N115"/>
      <c r="O115" s="108"/>
    </row>
    <row r="116" spans="1:15" x14ac:dyDescent="0.2">
      <c r="A116" s="125"/>
      <c r="B116" s="126"/>
      <c r="C116" s="126"/>
      <c r="D116" s="126"/>
      <c r="E116" s="127"/>
      <c r="F116" s="127"/>
      <c r="G116" s="128"/>
      <c r="H116" s="128"/>
      <c r="I116" s="116"/>
      <c r="J116" s="117"/>
      <c r="K116" s="109"/>
      <c r="L116"/>
      <c r="M116"/>
      <c r="N116"/>
      <c r="O116" s="108"/>
    </row>
    <row r="117" spans="1:15" x14ac:dyDescent="0.2">
      <c r="A117" s="125"/>
      <c r="B117" s="126"/>
      <c r="C117" s="126"/>
      <c r="D117" s="126"/>
      <c r="E117" s="127"/>
      <c r="F117" s="127"/>
      <c r="G117" s="128"/>
      <c r="H117" s="128"/>
      <c r="I117" s="116"/>
      <c r="J117" s="117"/>
      <c r="K117" s="109"/>
      <c r="L117"/>
      <c r="M117"/>
      <c r="N117"/>
      <c r="O117" s="108"/>
    </row>
    <row r="118" spans="1:15" x14ac:dyDescent="0.2">
      <c r="A118" s="125"/>
      <c r="B118" s="126"/>
      <c r="C118" s="126"/>
      <c r="D118" s="126"/>
      <c r="E118" s="127"/>
      <c r="F118" s="127"/>
      <c r="G118" s="128"/>
      <c r="H118" s="128"/>
      <c r="I118" s="116"/>
      <c r="J118" s="117"/>
      <c r="K118" s="109"/>
      <c r="L118"/>
      <c r="M118"/>
      <c r="N118"/>
      <c r="O118" s="108"/>
    </row>
    <row r="119" spans="1:15" x14ac:dyDescent="0.2">
      <c r="A119" s="125"/>
      <c r="B119" s="126"/>
      <c r="C119" s="126"/>
      <c r="D119" s="126"/>
      <c r="E119" s="127"/>
      <c r="F119" s="127"/>
      <c r="G119" s="128"/>
      <c r="H119" s="128"/>
      <c r="I119" s="116"/>
      <c r="J119" s="117"/>
      <c r="K119" s="109"/>
      <c r="L119"/>
      <c r="M119"/>
      <c r="N119"/>
      <c r="O119" s="108"/>
    </row>
    <row r="120" spans="1:15" x14ac:dyDescent="0.2">
      <c r="A120" s="125"/>
      <c r="B120" s="126"/>
      <c r="C120" s="126"/>
      <c r="D120" s="126"/>
      <c r="E120" s="127"/>
      <c r="F120" s="127"/>
      <c r="G120" s="128"/>
      <c r="H120" s="128"/>
      <c r="I120" s="116"/>
      <c r="J120" s="117"/>
      <c r="K120" s="109"/>
      <c r="L120"/>
      <c r="M120"/>
      <c r="N120"/>
      <c r="O120" s="108"/>
    </row>
    <row r="121" spans="1:15" x14ac:dyDescent="0.2">
      <c r="A121" s="125"/>
      <c r="B121" s="126"/>
      <c r="C121" s="126"/>
      <c r="D121" s="126"/>
      <c r="E121" s="127"/>
      <c r="F121" s="127"/>
      <c r="G121" s="128"/>
      <c r="H121" s="128"/>
      <c r="I121" s="116"/>
      <c r="J121" s="117"/>
      <c r="K121" s="109"/>
      <c r="L121"/>
      <c r="M121"/>
      <c r="N121"/>
      <c r="O121" s="108"/>
    </row>
    <row r="122" spans="1:15" x14ac:dyDescent="0.2">
      <c r="A122" s="125"/>
      <c r="B122" s="126"/>
      <c r="C122" s="126"/>
      <c r="D122" s="126"/>
      <c r="E122" s="127"/>
      <c r="F122" s="127"/>
      <c r="G122" s="128"/>
      <c r="H122" s="128"/>
      <c r="I122" s="116"/>
      <c r="J122" s="117"/>
      <c r="K122" s="109"/>
      <c r="L122"/>
      <c r="M122"/>
      <c r="N122"/>
      <c r="O122" s="108"/>
    </row>
    <row r="123" spans="1:15" x14ac:dyDescent="0.2">
      <c r="A123" s="125"/>
      <c r="B123" s="126"/>
      <c r="C123" s="126"/>
      <c r="D123" s="126"/>
      <c r="E123" s="127"/>
      <c r="F123" s="127"/>
      <c r="G123" s="128"/>
      <c r="H123" s="128"/>
      <c r="I123" s="116"/>
      <c r="J123" s="117"/>
      <c r="K123" s="109"/>
      <c r="L123"/>
      <c r="M123"/>
      <c r="N123"/>
      <c r="O123" s="108"/>
    </row>
    <row r="124" spans="1:15" x14ac:dyDescent="0.2">
      <c r="A124" s="125"/>
      <c r="B124" s="126"/>
      <c r="C124" s="126"/>
      <c r="D124" s="126"/>
      <c r="E124" s="127"/>
      <c r="F124" s="127"/>
      <c r="G124" s="128"/>
      <c r="H124" s="128"/>
      <c r="I124" s="116"/>
      <c r="J124" s="117"/>
      <c r="K124" s="109"/>
      <c r="L124"/>
      <c r="M124"/>
      <c r="N124"/>
      <c r="O124" s="108"/>
    </row>
    <row r="125" spans="1:15" x14ac:dyDescent="0.2">
      <c r="A125" s="125"/>
      <c r="B125" s="126"/>
      <c r="C125" s="126"/>
      <c r="D125" s="126"/>
      <c r="E125" s="127"/>
      <c r="F125" s="127"/>
      <c r="G125" s="128"/>
      <c r="H125" s="128"/>
      <c r="I125" s="116"/>
      <c r="J125" s="117"/>
      <c r="K125" s="109"/>
      <c r="L125"/>
      <c r="M125"/>
      <c r="N125"/>
      <c r="O125" s="108"/>
    </row>
    <row r="126" spans="1:15" x14ac:dyDescent="0.2">
      <c r="A126" s="125"/>
      <c r="B126" s="126"/>
      <c r="C126" s="126"/>
      <c r="D126" s="126"/>
      <c r="E126" s="127"/>
      <c r="F126" s="127"/>
      <c r="G126" s="128"/>
      <c r="H126" s="128"/>
      <c r="I126" s="116"/>
      <c r="J126" s="117"/>
      <c r="K126" s="109"/>
      <c r="L126"/>
      <c r="M126"/>
      <c r="N126"/>
      <c r="O126" s="108"/>
    </row>
    <row r="127" spans="1:15" x14ac:dyDescent="0.2">
      <c r="A127" s="125"/>
      <c r="B127" s="126"/>
      <c r="C127" s="126"/>
      <c r="D127" s="126"/>
      <c r="E127" s="127"/>
      <c r="F127" s="127"/>
      <c r="G127" s="128"/>
      <c r="H127" s="128"/>
      <c r="I127" s="116"/>
      <c r="J127" s="117"/>
      <c r="K127" s="109"/>
      <c r="L127"/>
      <c r="M127"/>
      <c r="N127"/>
      <c r="O127" s="108"/>
    </row>
    <row r="128" spans="1:15" x14ac:dyDescent="0.2">
      <c r="A128" s="125"/>
      <c r="B128" s="126"/>
      <c r="C128" s="126"/>
      <c r="D128" s="126"/>
      <c r="E128" s="127"/>
      <c r="F128" s="127"/>
      <c r="G128" s="128"/>
      <c r="H128" s="128"/>
      <c r="I128" s="116"/>
      <c r="J128" s="117"/>
      <c r="K128" s="109"/>
      <c r="L128"/>
      <c r="M128"/>
      <c r="N128"/>
      <c r="O128" s="108"/>
    </row>
    <row r="129" spans="1:15" x14ac:dyDescent="0.2">
      <c r="A129" s="125"/>
      <c r="B129" s="126"/>
      <c r="C129" s="126"/>
      <c r="D129" s="126"/>
      <c r="E129" s="127"/>
      <c r="F129" s="127"/>
      <c r="G129" s="128"/>
      <c r="H129" s="128"/>
      <c r="I129" s="116"/>
      <c r="J129" s="117"/>
      <c r="K129" s="109"/>
      <c r="L129"/>
      <c r="M129"/>
      <c r="N129"/>
      <c r="O129" s="108"/>
    </row>
    <row r="130" spans="1:15" x14ac:dyDescent="0.2">
      <c r="A130" s="125"/>
      <c r="B130" s="126"/>
      <c r="C130" s="126"/>
      <c r="D130" s="126"/>
      <c r="E130" s="127"/>
      <c r="F130" s="127"/>
      <c r="G130" s="128"/>
      <c r="H130" s="128"/>
      <c r="I130" s="116"/>
      <c r="J130" s="117"/>
      <c r="K130" s="109"/>
      <c r="L130"/>
      <c r="M130"/>
      <c r="N130"/>
      <c r="O130" s="108"/>
    </row>
    <row r="131" spans="1:15" x14ac:dyDescent="0.2">
      <c r="A131" s="125"/>
      <c r="B131" s="126"/>
      <c r="C131" s="126"/>
      <c r="D131" s="126"/>
      <c r="E131" s="127"/>
      <c r="F131" s="127"/>
      <c r="G131" s="128"/>
      <c r="H131" s="128"/>
      <c r="I131" s="116"/>
      <c r="J131" s="117"/>
      <c r="K131" s="109"/>
      <c r="L131"/>
      <c r="M131"/>
      <c r="N131"/>
      <c r="O131" s="108"/>
    </row>
    <row r="132" spans="1:15" x14ac:dyDescent="0.2">
      <c r="A132" s="125"/>
      <c r="B132" s="126"/>
      <c r="C132" s="126"/>
      <c r="D132" s="126"/>
      <c r="E132" s="127"/>
      <c r="F132" s="127"/>
      <c r="G132" s="128"/>
      <c r="H132" s="128"/>
      <c r="I132" s="116"/>
      <c r="J132" s="117"/>
      <c r="K132" s="109"/>
      <c r="L132"/>
      <c r="M132"/>
      <c r="N132"/>
      <c r="O132" s="108"/>
    </row>
    <row r="133" spans="1:15" x14ac:dyDescent="0.2">
      <c r="A133" s="125"/>
      <c r="B133" s="126"/>
      <c r="C133" s="126"/>
      <c r="D133" s="126"/>
      <c r="E133" s="127"/>
      <c r="F133" s="127"/>
      <c r="G133" s="128"/>
      <c r="H133" s="128"/>
      <c r="I133" s="116"/>
      <c r="J133" s="117"/>
      <c r="K133" s="109"/>
      <c r="L133"/>
      <c r="M133"/>
      <c r="N133"/>
      <c r="O133" s="108"/>
    </row>
    <row r="134" spans="1:15" x14ac:dyDescent="0.2">
      <c r="A134" s="125"/>
      <c r="B134" s="126"/>
      <c r="C134" s="126"/>
      <c r="D134" s="126"/>
      <c r="E134" s="127"/>
      <c r="F134" s="127"/>
      <c r="G134" s="128"/>
      <c r="H134" s="128"/>
      <c r="I134" s="116"/>
      <c r="J134" s="117"/>
      <c r="K134" s="109"/>
      <c r="L134"/>
      <c r="M134"/>
      <c r="N134"/>
      <c r="O134" s="108"/>
    </row>
    <row r="135" spans="1:15" x14ac:dyDescent="0.2">
      <c r="A135" s="125"/>
      <c r="B135" s="126"/>
      <c r="C135" s="126"/>
      <c r="D135" s="126"/>
      <c r="E135" s="127"/>
      <c r="F135" s="127"/>
      <c r="G135" s="128"/>
      <c r="H135" s="128"/>
      <c r="I135" s="116"/>
      <c r="J135" s="117"/>
      <c r="K135" s="109"/>
      <c r="L135"/>
      <c r="M135"/>
      <c r="N135"/>
      <c r="O135" s="108"/>
    </row>
    <row r="136" spans="1:15" x14ac:dyDescent="0.2">
      <c r="A136" s="125"/>
      <c r="B136" s="126"/>
      <c r="C136" s="126"/>
      <c r="D136" s="126"/>
      <c r="E136" s="127"/>
      <c r="F136" s="127"/>
      <c r="G136" s="128"/>
      <c r="H136" s="128"/>
      <c r="I136" s="116"/>
      <c r="J136" s="117"/>
      <c r="K136" s="109"/>
      <c r="L136"/>
      <c r="M136"/>
      <c r="N136"/>
      <c r="O136" s="108"/>
    </row>
    <row r="137" spans="1:15" x14ac:dyDescent="0.2">
      <c r="A137" s="125"/>
      <c r="B137" s="126"/>
      <c r="C137" s="126"/>
      <c r="D137" s="126"/>
      <c r="E137" s="127"/>
      <c r="F137" s="127"/>
      <c r="G137" s="128"/>
      <c r="H137" s="128"/>
      <c r="I137" s="116"/>
      <c r="J137" s="117"/>
      <c r="K137" s="109"/>
      <c r="L137"/>
      <c r="M137"/>
      <c r="N137"/>
      <c r="O137" s="108"/>
    </row>
    <row r="138" spans="1:15" x14ac:dyDescent="0.2">
      <c r="A138" s="125"/>
      <c r="B138" s="126"/>
      <c r="C138" s="126"/>
      <c r="D138" s="126"/>
      <c r="E138" s="127"/>
      <c r="F138" s="127"/>
      <c r="G138" s="128"/>
      <c r="H138" s="128"/>
      <c r="I138" s="116"/>
      <c r="J138" s="117"/>
      <c r="K138" s="109"/>
      <c r="L138"/>
      <c r="M138"/>
      <c r="N138"/>
      <c r="O138" s="108"/>
    </row>
    <row r="139" spans="1:15" x14ac:dyDescent="0.2">
      <c r="A139" s="125"/>
      <c r="B139" s="126"/>
      <c r="C139" s="126"/>
      <c r="D139" s="126"/>
      <c r="E139" s="127"/>
      <c r="F139" s="127"/>
      <c r="G139" s="128"/>
      <c r="H139" s="128"/>
      <c r="I139" s="116"/>
      <c r="J139" s="117"/>
      <c r="K139" s="109"/>
      <c r="L139"/>
      <c r="M139"/>
      <c r="N139"/>
      <c r="O139" s="108"/>
    </row>
    <row r="140" spans="1:15" x14ac:dyDescent="0.2">
      <c r="A140" s="125"/>
      <c r="B140" s="126"/>
      <c r="C140" s="126"/>
      <c r="D140" s="126"/>
      <c r="E140" s="127"/>
      <c r="F140" s="127"/>
      <c r="G140" s="128"/>
      <c r="H140" s="128"/>
      <c r="I140" s="116"/>
      <c r="J140" s="117"/>
      <c r="K140" s="109"/>
      <c r="L140"/>
      <c r="M140"/>
      <c r="N140"/>
      <c r="O140" s="108"/>
    </row>
    <row r="141" spans="1:15" x14ac:dyDescent="0.2">
      <c r="A141" s="125"/>
      <c r="B141" s="126"/>
      <c r="C141" s="126"/>
      <c r="D141" s="126"/>
      <c r="E141" s="127"/>
      <c r="F141" s="127"/>
      <c r="G141" s="128"/>
      <c r="H141" s="128"/>
      <c r="I141" s="116"/>
      <c r="J141" s="117"/>
      <c r="K141" s="109"/>
      <c r="L141"/>
      <c r="M141"/>
      <c r="N141"/>
      <c r="O141" s="108"/>
    </row>
    <row r="142" spans="1:15" x14ac:dyDescent="0.2">
      <c r="A142" s="125"/>
      <c r="B142" s="126"/>
      <c r="C142" s="126"/>
      <c r="D142" s="126"/>
      <c r="E142" s="127"/>
      <c r="F142" s="127"/>
      <c r="G142" s="128"/>
      <c r="H142" s="128"/>
      <c r="I142" s="116"/>
      <c r="J142" s="117"/>
      <c r="K142" s="109"/>
      <c r="L142"/>
      <c r="M142"/>
      <c r="N142"/>
      <c r="O142" s="108"/>
    </row>
    <row r="143" spans="1:15" x14ac:dyDescent="0.2">
      <c r="A143" s="125"/>
      <c r="B143" s="126"/>
      <c r="C143" s="126"/>
      <c r="D143" s="126"/>
      <c r="E143" s="127"/>
      <c r="F143" s="127"/>
      <c r="G143" s="128"/>
      <c r="H143" s="128"/>
      <c r="I143" s="116"/>
      <c r="J143" s="117"/>
      <c r="K143" s="109"/>
      <c r="L143"/>
      <c r="M143"/>
      <c r="N143"/>
      <c r="O143" s="108"/>
    </row>
    <row r="144" spans="1:15" x14ac:dyDescent="0.2">
      <c r="A144" s="125"/>
      <c r="B144" s="126"/>
      <c r="C144" s="126"/>
      <c r="D144" s="126"/>
      <c r="E144" s="127"/>
      <c r="F144" s="127"/>
      <c r="G144" s="128"/>
      <c r="H144" s="128"/>
      <c r="I144" s="116"/>
      <c r="J144" s="117"/>
      <c r="K144" s="109"/>
      <c r="L144"/>
      <c r="M144"/>
      <c r="N144"/>
      <c r="O144" s="108"/>
    </row>
    <row r="145" spans="1:15" x14ac:dyDescent="0.2">
      <c r="A145" s="125"/>
      <c r="B145" s="126"/>
      <c r="C145" s="126"/>
      <c r="D145" s="126"/>
      <c r="E145" s="127"/>
      <c r="F145" s="127"/>
      <c r="G145" s="128"/>
      <c r="H145" s="128"/>
      <c r="I145" s="116"/>
      <c r="J145" s="117"/>
      <c r="K145" s="109"/>
      <c r="L145"/>
      <c r="M145"/>
      <c r="N145"/>
      <c r="O145" s="108"/>
    </row>
    <row r="146" spans="1:15" x14ac:dyDescent="0.2">
      <c r="A146" s="125"/>
      <c r="B146" s="126"/>
      <c r="C146" s="126"/>
      <c r="D146" s="126"/>
      <c r="E146" s="127"/>
      <c r="F146" s="127"/>
      <c r="G146" s="128"/>
      <c r="H146" s="128"/>
      <c r="I146" s="116"/>
      <c r="J146" s="117"/>
      <c r="K146" s="109"/>
      <c r="L146"/>
      <c r="M146"/>
      <c r="N146"/>
      <c r="O146" s="108"/>
    </row>
    <row r="147" spans="1:15" x14ac:dyDescent="0.2">
      <c r="A147" s="125"/>
      <c r="B147" s="126"/>
      <c r="C147" s="126"/>
      <c r="D147" s="126"/>
      <c r="E147" s="127"/>
      <c r="F147" s="127"/>
      <c r="G147" s="128"/>
      <c r="H147" s="128"/>
      <c r="I147" s="116"/>
      <c r="J147" s="117"/>
      <c r="K147" s="109"/>
      <c r="L147"/>
      <c r="M147"/>
      <c r="N147"/>
      <c r="O147" s="108"/>
    </row>
    <row r="148" spans="1:15" x14ac:dyDescent="0.2">
      <c r="A148" s="125"/>
      <c r="B148" s="126"/>
      <c r="C148" s="126"/>
      <c r="D148" s="126"/>
      <c r="E148" s="127"/>
      <c r="F148" s="127"/>
      <c r="G148" s="128"/>
      <c r="H148" s="128"/>
      <c r="I148" s="116"/>
      <c r="J148" s="117"/>
      <c r="K148" s="109"/>
      <c r="L148"/>
      <c r="M148"/>
      <c r="N148"/>
      <c r="O148" s="108"/>
    </row>
    <row r="149" spans="1:15" x14ac:dyDescent="0.2">
      <c r="A149" s="125"/>
      <c r="B149" s="126"/>
      <c r="C149" s="126"/>
      <c r="D149" s="126"/>
      <c r="E149" s="127"/>
      <c r="F149" s="127"/>
      <c r="G149" s="128"/>
      <c r="H149" s="128"/>
      <c r="I149" s="116"/>
      <c r="J149" s="117"/>
      <c r="K149" s="109"/>
      <c r="L149"/>
      <c r="M149"/>
      <c r="N149"/>
      <c r="O149" s="108"/>
    </row>
    <row r="150" spans="1:15" x14ac:dyDescent="0.2">
      <c r="A150" s="125"/>
      <c r="B150" s="126"/>
      <c r="C150" s="126"/>
      <c r="D150" s="126"/>
      <c r="E150" s="127"/>
      <c r="F150" s="127"/>
      <c r="G150" s="128"/>
      <c r="H150" s="128"/>
      <c r="I150" s="116"/>
      <c r="J150" s="117"/>
      <c r="K150" s="109"/>
      <c r="L150"/>
      <c r="M150"/>
      <c r="N150"/>
      <c r="O150" s="108"/>
    </row>
    <row r="151" spans="1:15" x14ac:dyDescent="0.2">
      <c r="A151" s="125"/>
      <c r="B151" s="126"/>
      <c r="C151" s="126"/>
      <c r="D151" s="126"/>
      <c r="E151" s="127"/>
      <c r="F151" s="127"/>
      <c r="G151" s="128"/>
      <c r="H151" s="128"/>
      <c r="I151" s="116"/>
      <c r="J151" s="117"/>
      <c r="K151" s="109"/>
      <c r="L151"/>
      <c r="M151"/>
      <c r="N151"/>
      <c r="O151" s="108"/>
    </row>
    <row r="152" spans="1:15" x14ac:dyDescent="0.2">
      <c r="A152" s="125"/>
      <c r="B152" s="126"/>
      <c r="C152" s="126"/>
      <c r="D152" s="126"/>
      <c r="E152" s="127"/>
      <c r="F152" s="127"/>
      <c r="G152" s="128"/>
      <c r="H152" s="128"/>
      <c r="I152" s="116"/>
      <c r="J152" s="117"/>
      <c r="K152" s="109"/>
      <c r="L152"/>
      <c r="M152"/>
      <c r="N152"/>
      <c r="O152" s="108"/>
    </row>
    <row r="153" spans="1:15" x14ac:dyDescent="0.2">
      <c r="A153" s="125"/>
      <c r="B153" s="126"/>
      <c r="C153" s="126"/>
      <c r="D153" s="126"/>
      <c r="E153" s="127"/>
      <c r="F153" s="127"/>
      <c r="G153" s="128"/>
      <c r="H153" s="128"/>
      <c r="I153" s="116"/>
      <c r="J153" s="117"/>
      <c r="K153" s="109"/>
      <c r="L153"/>
      <c r="M153"/>
      <c r="N153"/>
      <c r="O153" s="108"/>
    </row>
    <row r="154" spans="1:15" x14ac:dyDescent="0.2">
      <c r="A154" s="125"/>
      <c r="B154" s="126"/>
      <c r="C154" s="126"/>
      <c r="D154" s="126"/>
      <c r="E154" s="127"/>
      <c r="F154" s="127"/>
      <c r="G154" s="128"/>
      <c r="H154" s="128"/>
      <c r="I154" s="116"/>
      <c r="J154" s="117"/>
      <c r="K154" s="109"/>
      <c r="L154"/>
      <c r="M154"/>
      <c r="N154"/>
      <c r="O154" s="108"/>
    </row>
    <row r="155" spans="1:15" x14ac:dyDescent="0.2">
      <c r="A155" s="125"/>
      <c r="B155" s="126"/>
      <c r="C155" s="126"/>
      <c r="D155" s="126"/>
      <c r="E155" s="127"/>
      <c r="F155" s="127"/>
      <c r="G155" s="128"/>
      <c r="H155" s="128"/>
      <c r="I155" s="116"/>
      <c r="J155" s="117"/>
      <c r="K155" s="109"/>
      <c r="L155"/>
      <c r="M155"/>
      <c r="N155"/>
      <c r="O155" s="108"/>
    </row>
    <row r="156" spans="1:15" x14ac:dyDescent="0.2">
      <c r="A156" s="125"/>
      <c r="B156" s="126"/>
      <c r="C156" s="126"/>
      <c r="D156" s="126"/>
      <c r="E156" s="127"/>
      <c r="F156" s="127"/>
      <c r="G156" s="128"/>
      <c r="H156" s="128"/>
      <c r="I156" s="116"/>
      <c r="J156" s="117"/>
      <c r="K156" s="109"/>
      <c r="L156"/>
      <c r="M156"/>
      <c r="N156"/>
      <c r="O156" s="108"/>
    </row>
    <row r="157" spans="1:15" x14ac:dyDescent="0.2">
      <c r="A157" s="125"/>
      <c r="B157" s="126"/>
      <c r="C157" s="126"/>
      <c r="D157" s="126"/>
      <c r="E157" s="127"/>
      <c r="F157" s="127"/>
      <c r="G157" s="128"/>
      <c r="H157" s="128"/>
      <c r="I157" s="116"/>
      <c r="J157" s="117"/>
      <c r="K157" s="109"/>
      <c r="L157"/>
      <c r="M157"/>
      <c r="N157"/>
      <c r="O157" s="108"/>
    </row>
    <row r="158" spans="1:15" x14ac:dyDescent="0.2">
      <c r="A158" s="125"/>
      <c r="B158" s="126"/>
      <c r="C158" s="126"/>
      <c r="D158" s="126"/>
      <c r="E158" s="127"/>
      <c r="F158" s="127"/>
      <c r="G158" s="128"/>
      <c r="H158" s="128"/>
      <c r="I158" s="116"/>
      <c r="J158" s="117"/>
      <c r="K158" s="109"/>
      <c r="L158"/>
      <c r="M158"/>
      <c r="N158"/>
      <c r="O158" s="108"/>
    </row>
    <row r="159" spans="1:15" x14ac:dyDescent="0.2">
      <c r="A159" s="125"/>
      <c r="B159" s="126"/>
      <c r="C159" s="126"/>
      <c r="D159" s="126"/>
      <c r="E159" s="127"/>
      <c r="F159" s="127"/>
      <c r="G159" s="128"/>
      <c r="H159" s="128"/>
      <c r="I159" s="116"/>
      <c r="J159" s="117"/>
      <c r="K159" s="109"/>
      <c r="L159"/>
      <c r="M159"/>
      <c r="N159"/>
      <c r="O159" s="108"/>
    </row>
    <row r="160" spans="1:15" x14ac:dyDescent="0.2">
      <c r="A160" s="125"/>
      <c r="B160" s="126"/>
      <c r="C160" s="126"/>
      <c r="D160" s="126"/>
      <c r="E160" s="127"/>
      <c r="F160" s="127"/>
      <c r="G160" s="128"/>
      <c r="H160" s="128"/>
      <c r="I160" s="116"/>
      <c r="J160" s="117"/>
      <c r="K160" s="109"/>
      <c r="L160"/>
      <c r="M160"/>
      <c r="N160"/>
      <c r="O160" s="108"/>
    </row>
    <row r="161" spans="1:15" x14ac:dyDescent="0.2">
      <c r="A161" s="125"/>
      <c r="B161" s="126"/>
      <c r="C161" s="126"/>
      <c r="D161" s="126"/>
      <c r="E161" s="127"/>
      <c r="F161" s="127"/>
      <c r="G161" s="128"/>
      <c r="H161" s="128"/>
      <c r="I161" s="116"/>
      <c r="J161" s="117"/>
      <c r="K161" s="109"/>
      <c r="L161"/>
      <c r="M161"/>
      <c r="N161"/>
      <c r="O161" s="108"/>
    </row>
    <row r="162" spans="1:15" x14ac:dyDescent="0.2">
      <c r="A162" s="125"/>
      <c r="B162" s="126"/>
      <c r="C162" s="126"/>
      <c r="D162" s="126"/>
      <c r="E162" s="127"/>
      <c r="F162" s="127"/>
      <c r="G162" s="128"/>
      <c r="H162" s="128"/>
      <c r="I162" s="116"/>
      <c r="J162" s="117"/>
      <c r="K162" s="109"/>
      <c r="L162"/>
      <c r="M162"/>
      <c r="N162"/>
      <c r="O162" s="108"/>
    </row>
    <row r="163" spans="1:15" x14ac:dyDescent="0.2">
      <c r="A163" s="125"/>
      <c r="B163" s="126"/>
      <c r="C163" s="126"/>
      <c r="D163" s="126"/>
      <c r="E163" s="127"/>
      <c r="F163" s="127"/>
      <c r="G163" s="128"/>
      <c r="H163" s="128"/>
      <c r="I163" s="116"/>
      <c r="J163" s="117"/>
      <c r="K163" s="109"/>
      <c r="L163"/>
      <c r="M163"/>
      <c r="N163"/>
      <c r="O163" s="108"/>
    </row>
    <row r="164" spans="1:15" x14ac:dyDescent="0.2">
      <c r="A164" s="125"/>
      <c r="B164" s="126"/>
      <c r="C164" s="126"/>
      <c r="D164" s="126"/>
      <c r="E164" s="127"/>
      <c r="F164" s="127"/>
      <c r="G164" s="128"/>
      <c r="H164" s="128"/>
      <c r="I164" s="116"/>
      <c r="J164" s="117"/>
      <c r="K164" s="109"/>
      <c r="L164"/>
      <c r="M164"/>
      <c r="N164"/>
      <c r="O164" s="108"/>
    </row>
    <row r="165" spans="1:15" x14ac:dyDescent="0.2">
      <c r="A165" s="125"/>
      <c r="B165" s="126"/>
      <c r="C165" s="126"/>
      <c r="D165" s="126"/>
      <c r="E165" s="127"/>
      <c r="F165" s="127"/>
      <c r="G165" s="128"/>
      <c r="H165" s="128"/>
      <c r="I165" s="116"/>
      <c r="J165" s="117"/>
      <c r="K165" s="109"/>
      <c r="L165"/>
      <c r="M165"/>
      <c r="N165"/>
      <c r="O165" s="108"/>
    </row>
    <row r="166" spans="1:15" x14ac:dyDescent="0.2">
      <c r="A166" s="125"/>
      <c r="B166" s="126"/>
      <c r="C166" s="126"/>
      <c r="D166" s="126"/>
      <c r="E166" s="127"/>
      <c r="F166" s="127"/>
      <c r="G166" s="128"/>
      <c r="H166" s="128"/>
      <c r="I166" s="116"/>
      <c r="J166" s="117"/>
      <c r="K166" s="109"/>
      <c r="L166"/>
      <c r="M166"/>
      <c r="N166"/>
      <c r="O166" s="108"/>
    </row>
    <row r="167" spans="1:15" x14ac:dyDescent="0.2">
      <c r="A167" s="125"/>
      <c r="B167" s="126"/>
      <c r="C167" s="126"/>
      <c r="D167" s="126"/>
      <c r="E167" s="127"/>
      <c r="F167" s="127"/>
      <c r="G167" s="128"/>
      <c r="H167" s="128"/>
      <c r="I167" s="116"/>
      <c r="J167" s="117"/>
      <c r="K167" s="109"/>
      <c r="L167"/>
      <c r="M167"/>
      <c r="N167"/>
      <c r="O167" s="108"/>
    </row>
    <row r="168" spans="1:15" x14ac:dyDescent="0.2">
      <c r="A168" s="125"/>
      <c r="B168" s="126"/>
      <c r="C168" s="126"/>
      <c r="D168" s="126"/>
      <c r="E168" s="127"/>
      <c r="F168" s="127"/>
      <c r="G168" s="128"/>
      <c r="H168" s="128"/>
      <c r="I168" s="116"/>
      <c r="J168" s="117"/>
      <c r="K168" s="109"/>
      <c r="L168"/>
      <c r="M168"/>
      <c r="N168"/>
      <c r="O168" s="108"/>
    </row>
    <row r="169" spans="1:15" x14ac:dyDescent="0.2">
      <c r="A169" s="125"/>
      <c r="B169" s="126"/>
      <c r="C169" s="126"/>
      <c r="D169" s="126"/>
      <c r="E169" s="127"/>
      <c r="F169" s="127"/>
      <c r="G169" s="128"/>
      <c r="H169" s="128"/>
      <c r="I169" s="116"/>
      <c r="J169" s="117"/>
      <c r="K169" s="109"/>
      <c r="L169"/>
      <c r="M169"/>
      <c r="N169"/>
      <c r="O169" s="108"/>
    </row>
    <row r="170" spans="1:15" x14ac:dyDescent="0.2">
      <c r="A170" s="125"/>
      <c r="B170" s="126"/>
      <c r="C170" s="126"/>
      <c r="D170" s="126"/>
      <c r="E170" s="127"/>
      <c r="F170" s="127"/>
      <c r="G170" s="128"/>
      <c r="H170" s="128"/>
      <c r="I170" s="116"/>
      <c r="J170" s="117"/>
      <c r="K170" s="109"/>
      <c r="L170"/>
      <c r="M170"/>
      <c r="N170"/>
      <c r="O170" s="108"/>
    </row>
    <row r="171" spans="1:15" x14ac:dyDescent="0.2">
      <c r="A171" s="125"/>
      <c r="B171" s="126"/>
      <c r="C171" s="126"/>
      <c r="D171" s="126"/>
      <c r="E171" s="127"/>
      <c r="F171" s="127"/>
      <c r="G171" s="128"/>
      <c r="H171" s="128"/>
      <c r="I171" s="116"/>
      <c r="J171" s="117"/>
      <c r="K171" s="109"/>
      <c r="L171"/>
      <c r="M171"/>
      <c r="N171"/>
      <c r="O171" s="108"/>
    </row>
    <row r="172" spans="1:15" x14ac:dyDescent="0.2">
      <c r="A172" s="125"/>
      <c r="B172" s="126"/>
      <c r="C172" s="126"/>
      <c r="D172" s="126"/>
      <c r="E172" s="127"/>
      <c r="F172" s="127"/>
      <c r="G172" s="128"/>
      <c r="H172" s="128"/>
      <c r="I172" s="116"/>
      <c r="J172" s="117"/>
      <c r="K172" s="109"/>
      <c r="L172"/>
      <c r="M172"/>
      <c r="N172"/>
      <c r="O172" s="108"/>
    </row>
    <row r="173" spans="1:15" x14ac:dyDescent="0.2">
      <c r="A173" s="125"/>
      <c r="B173" s="126"/>
      <c r="C173" s="126"/>
      <c r="D173" s="126"/>
      <c r="E173" s="127"/>
      <c r="F173" s="127"/>
      <c r="G173" s="128"/>
      <c r="H173" s="128"/>
      <c r="I173" s="116"/>
      <c r="J173" s="117"/>
      <c r="K173" s="109"/>
      <c r="L173"/>
      <c r="M173"/>
      <c r="N173"/>
      <c r="O173" s="108"/>
    </row>
    <row r="174" spans="1:15" x14ac:dyDescent="0.2">
      <c r="A174" s="125"/>
      <c r="B174" s="126"/>
      <c r="C174" s="126"/>
      <c r="D174" s="126"/>
      <c r="E174" s="127"/>
      <c r="F174" s="127"/>
      <c r="G174" s="128"/>
      <c r="H174" s="128"/>
      <c r="I174" s="116"/>
      <c r="J174" s="117"/>
      <c r="K174" s="109"/>
      <c r="L174"/>
      <c r="M174"/>
      <c r="N174"/>
      <c r="O174" s="108"/>
    </row>
    <row r="175" spans="1:15" x14ac:dyDescent="0.2">
      <c r="A175" s="125"/>
      <c r="B175" s="126"/>
      <c r="C175" s="126"/>
      <c r="D175" s="126"/>
      <c r="E175" s="127"/>
      <c r="F175" s="127"/>
      <c r="G175" s="128"/>
      <c r="H175" s="128"/>
      <c r="I175" s="116"/>
      <c r="J175" s="117"/>
      <c r="K175" s="109"/>
      <c r="L175"/>
      <c r="M175"/>
      <c r="N175"/>
      <c r="O175" s="108"/>
    </row>
    <row r="176" spans="1:15" x14ac:dyDescent="0.2">
      <c r="A176" s="125"/>
      <c r="B176" s="126"/>
      <c r="C176" s="126"/>
      <c r="D176" s="126"/>
      <c r="E176" s="127"/>
      <c r="F176" s="127"/>
      <c r="G176" s="128"/>
      <c r="H176" s="128"/>
      <c r="I176" s="116"/>
      <c r="J176" s="117"/>
      <c r="K176" s="109"/>
      <c r="L176"/>
      <c r="M176"/>
      <c r="N176"/>
      <c r="O176" s="108"/>
    </row>
    <row r="177" spans="1:15" x14ac:dyDescent="0.2">
      <c r="A177" s="125"/>
      <c r="B177" s="126"/>
      <c r="C177" s="126"/>
      <c r="D177" s="126"/>
      <c r="E177" s="127"/>
      <c r="F177" s="127"/>
      <c r="G177" s="128"/>
      <c r="H177" s="128"/>
      <c r="I177" s="116"/>
      <c r="J177" s="117"/>
      <c r="K177" s="109"/>
      <c r="L177"/>
      <c r="M177"/>
      <c r="N177"/>
      <c r="O177" s="108"/>
    </row>
    <row r="178" spans="1:15" x14ac:dyDescent="0.2">
      <c r="A178" s="125"/>
      <c r="B178" s="126"/>
      <c r="C178" s="126"/>
      <c r="D178" s="126"/>
      <c r="E178" s="127"/>
      <c r="F178" s="127"/>
      <c r="G178" s="128"/>
      <c r="H178" s="128"/>
      <c r="I178" s="116"/>
      <c r="J178" s="117"/>
      <c r="K178" s="109"/>
      <c r="L178"/>
      <c r="M178"/>
      <c r="N178"/>
      <c r="O178" s="108"/>
    </row>
    <row r="179" spans="1:15" x14ac:dyDescent="0.2">
      <c r="A179" s="125"/>
      <c r="B179" s="126"/>
      <c r="C179" s="126"/>
      <c r="D179" s="126"/>
      <c r="E179" s="127"/>
      <c r="F179" s="127"/>
      <c r="G179" s="128"/>
      <c r="H179" s="128"/>
      <c r="I179" s="116"/>
      <c r="J179" s="117"/>
      <c r="K179" s="109"/>
      <c r="L179"/>
      <c r="M179"/>
      <c r="N179"/>
      <c r="O179" s="108"/>
    </row>
    <row r="180" spans="1:15" x14ac:dyDescent="0.2">
      <c r="A180" s="125"/>
      <c r="B180" s="126"/>
      <c r="C180" s="126"/>
      <c r="D180" s="126"/>
      <c r="E180" s="127"/>
      <c r="F180" s="127"/>
      <c r="G180" s="128"/>
      <c r="H180" s="128"/>
      <c r="I180" s="116"/>
      <c r="J180" s="117"/>
      <c r="K180" s="109"/>
      <c r="L180"/>
      <c r="M180"/>
      <c r="N180"/>
      <c r="O180" s="108"/>
    </row>
    <row r="181" spans="1:15" x14ac:dyDescent="0.2">
      <c r="A181" s="125"/>
      <c r="B181" s="126"/>
      <c r="C181" s="126"/>
      <c r="D181" s="126"/>
      <c r="E181" s="127"/>
      <c r="F181" s="127"/>
      <c r="G181" s="128"/>
      <c r="H181" s="128"/>
      <c r="I181" s="116"/>
      <c r="J181" s="117"/>
      <c r="K181" s="109"/>
      <c r="L181"/>
      <c r="M181"/>
      <c r="N181"/>
      <c r="O181" s="108"/>
    </row>
    <row r="182" spans="1:15" x14ac:dyDescent="0.2">
      <c r="A182" s="125"/>
      <c r="B182" s="126"/>
      <c r="C182" s="126"/>
      <c r="D182" s="126"/>
      <c r="E182" s="127"/>
      <c r="F182" s="127"/>
      <c r="G182" s="128"/>
      <c r="H182" s="128"/>
      <c r="I182" s="116"/>
      <c r="J182" s="117"/>
      <c r="K182" s="109"/>
      <c r="L182"/>
      <c r="M182"/>
      <c r="N182"/>
      <c r="O182" s="108"/>
    </row>
    <row r="183" spans="1:15" x14ac:dyDescent="0.2">
      <c r="A183" s="125"/>
      <c r="B183" s="126"/>
      <c r="C183" s="126"/>
      <c r="D183" s="126"/>
      <c r="E183" s="127"/>
      <c r="F183" s="127"/>
      <c r="G183" s="128"/>
      <c r="H183" s="128"/>
      <c r="I183" s="116"/>
      <c r="J183" s="117"/>
      <c r="K183" s="109"/>
      <c r="L183"/>
      <c r="M183"/>
      <c r="N183"/>
      <c r="O183" s="108"/>
    </row>
    <row r="184" spans="1:15" x14ac:dyDescent="0.2">
      <c r="A184" s="125"/>
      <c r="B184" s="126"/>
      <c r="C184" s="126"/>
      <c r="D184" s="126"/>
      <c r="E184" s="127"/>
      <c r="F184" s="127"/>
      <c r="G184" s="128"/>
      <c r="H184" s="128"/>
      <c r="I184" s="116"/>
      <c r="J184" s="117"/>
      <c r="K184" s="109"/>
      <c r="L184"/>
      <c r="M184"/>
      <c r="N184"/>
      <c r="O184" s="108"/>
    </row>
    <row r="185" spans="1:15" x14ac:dyDescent="0.2">
      <c r="A185" s="125"/>
      <c r="B185" s="126"/>
      <c r="C185" s="126"/>
      <c r="D185" s="126"/>
      <c r="E185" s="127"/>
      <c r="F185" s="127"/>
      <c r="G185" s="128"/>
      <c r="H185" s="128"/>
      <c r="I185" s="116"/>
      <c r="J185" s="117"/>
      <c r="K185" s="109"/>
      <c r="L185"/>
      <c r="M185"/>
      <c r="N185"/>
      <c r="O185" s="108"/>
    </row>
    <row r="186" spans="1:15" x14ac:dyDescent="0.2">
      <c r="A186" s="125"/>
      <c r="B186" s="126"/>
      <c r="C186" s="126"/>
      <c r="D186" s="126"/>
      <c r="E186" s="127"/>
      <c r="F186" s="127"/>
      <c r="G186" s="128"/>
      <c r="H186" s="128"/>
      <c r="I186" s="116"/>
      <c r="J186" s="117"/>
      <c r="K186" s="109"/>
      <c r="L186"/>
      <c r="M186"/>
      <c r="N186"/>
      <c r="O186" s="108"/>
    </row>
    <row r="187" spans="1:15" x14ac:dyDescent="0.2">
      <c r="A187" s="125"/>
      <c r="B187" s="126"/>
      <c r="C187" s="126"/>
      <c r="D187" s="126"/>
      <c r="E187" s="127"/>
      <c r="F187" s="127"/>
      <c r="G187" s="128"/>
      <c r="H187" s="128"/>
      <c r="I187" s="116"/>
      <c r="J187" s="117"/>
      <c r="K187" s="109"/>
      <c r="L187"/>
      <c r="M187"/>
      <c r="N187"/>
      <c r="O187" s="108"/>
    </row>
    <row r="188" spans="1:15" x14ac:dyDescent="0.2">
      <c r="A188" s="125"/>
      <c r="B188" s="126"/>
      <c r="C188" s="126"/>
      <c r="D188" s="126"/>
      <c r="E188" s="127"/>
      <c r="F188" s="127"/>
      <c r="G188" s="128"/>
      <c r="H188" s="128"/>
      <c r="I188" s="116"/>
      <c r="J188" s="117"/>
      <c r="K188" s="109"/>
      <c r="L188"/>
      <c r="M188"/>
      <c r="N188"/>
      <c r="O188" s="108"/>
    </row>
    <row r="189" spans="1:15" x14ac:dyDescent="0.2">
      <c r="A189" s="125"/>
      <c r="B189" s="126"/>
      <c r="C189" s="126"/>
      <c r="D189" s="126"/>
      <c r="E189" s="127"/>
      <c r="F189" s="127"/>
      <c r="G189" s="128"/>
      <c r="H189" s="128"/>
      <c r="I189" s="116"/>
      <c r="J189" s="117"/>
      <c r="K189" s="109"/>
      <c r="L189"/>
      <c r="M189"/>
      <c r="N189"/>
      <c r="O189" s="108"/>
    </row>
    <row r="190" spans="1:15" x14ac:dyDescent="0.2">
      <c r="A190" s="125"/>
      <c r="B190" s="126"/>
      <c r="C190" s="126"/>
      <c r="D190" s="126"/>
      <c r="E190" s="127"/>
      <c r="F190" s="127"/>
      <c r="G190" s="128"/>
      <c r="H190" s="128"/>
      <c r="I190" s="116"/>
      <c r="J190" s="117"/>
      <c r="K190" s="109"/>
      <c r="L190"/>
      <c r="M190"/>
      <c r="N190"/>
      <c r="O190" s="108"/>
    </row>
    <row r="191" spans="1:15" x14ac:dyDescent="0.2">
      <c r="A191" s="125"/>
      <c r="B191" s="126"/>
      <c r="C191" s="126"/>
      <c r="D191" s="126"/>
      <c r="E191" s="127"/>
      <c r="F191" s="127"/>
      <c r="G191" s="128"/>
      <c r="H191" s="128"/>
      <c r="I191" s="116"/>
      <c r="J191" s="117"/>
      <c r="K191" s="109"/>
      <c r="L191"/>
      <c r="M191"/>
      <c r="N191"/>
      <c r="O191" s="108"/>
    </row>
    <row r="192" spans="1:15" x14ac:dyDescent="0.2">
      <c r="A192" s="125"/>
      <c r="B192" s="126"/>
      <c r="C192" s="126"/>
      <c r="D192" s="126"/>
      <c r="E192" s="127"/>
      <c r="F192" s="127"/>
      <c r="G192" s="128"/>
      <c r="H192" s="128"/>
      <c r="I192" s="116"/>
      <c r="J192" s="117"/>
      <c r="K192" s="109"/>
      <c r="L192"/>
      <c r="M192"/>
      <c r="N192"/>
      <c r="O192" s="108"/>
    </row>
    <row r="193" spans="1:15" x14ac:dyDescent="0.2">
      <c r="A193" s="125"/>
      <c r="B193" s="126"/>
      <c r="C193" s="126"/>
      <c r="D193" s="126"/>
      <c r="E193" s="127"/>
      <c r="F193" s="127"/>
      <c r="G193" s="128"/>
      <c r="H193" s="128"/>
      <c r="I193" s="116"/>
      <c r="J193" s="117"/>
      <c r="K193" s="109"/>
      <c r="L193"/>
      <c r="M193"/>
      <c r="N193"/>
      <c r="O193" s="108"/>
    </row>
    <row r="194" spans="1:15" x14ac:dyDescent="0.2">
      <c r="A194" s="125"/>
      <c r="B194" s="126"/>
      <c r="C194" s="126"/>
      <c r="D194" s="126"/>
      <c r="E194" s="127"/>
      <c r="F194" s="127"/>
      <c r="G194" s="128"/>
      <c r="H194" s="128"/>
      <c r="I194" s="116"/>
      <c r="J194" s="117"/>
      <c r="K194" s="109"/>
      <c r="L194"/>
      <c r="M194"/>
      <c r="N194"/>
      <c r="O194" s="108"/>
    </row>
    <row r="195" spans="1:15" x14ac:dyDescent="0.2">
      <c r="A195" s="125"/>
      <c r="B195" s="126"/>
      <c r="C195" s="126"/>
      <c r="D195" s="126"/>
      <c r="E195" s="127"/>
      <c r="F195" s="127"/>
      <c r="G195" s="128"/>
      <c r="H195" s="128"/>
      <c r="I195" s="116"/>
      <c r="J195" s="117"/>
      <c r="K195" s="109"/>
      <c r="L195"/>
      <c r="M195"/>
      <c r="N195"/>
      <c r="O195" s="108"/>
    </row>
    <row r="196" spans="1:15" x14ac:dyDescent="0.2">
      <c r="A196" s="125"/>
      <c r="B196" s="126"/>
      <c r="C196" s="126"/>
      <c r="D196" s="126"/>
      <c r="E196" s="127"/>
      <c r="F196" s="127"/>
      <c r="G196" s="128"/>
      <c r="H196" s="128"/>
      <c r="I196" s="116"/>
      <c r="J196" s="117"/>
      <c r="K196" s="109"/>
      <c r="L196"/>
      <c r="M196"/>
      <c r="N196"/>
      <c r="O196" s="108"/>
    </row>
    <row r="197" spans="1:15" x14ac:dyDescent="0.2">
      <c r="A197" s="125"/>
      <c r="B197" s="126"/>
      <c r="C197" s="126"/>
      <c r="D197" s="126"/>
      <c r="E197" s="127"/>
      <c r="F197" s="127"/>
      <c r="G197" s="128"/>
      <c r="H197" s="128"/>
      <c r="I197" s="116"/>
      <c r="J197" s="117"/>
      <c r="K197" s="109"/>
      <c r="L197"/>
      <c r="M197"/>
      <c r="N197"/>
      <c r="O197" s="108"/>
    </row>
    <row r="198" spans="1:15" x14ac:dyDescent="0.2">
      <c r="A198" s="125"/>
      <c r="B198" s="126"/>
      <c r="C198" s="126"/>
      <c r="D198" s="126"/>
      <c r="E198" s="127"/>
      <c r="F198" s="127"/>
      <c r="G198" s="128"/>
      <c r="H198" s="128"/>
      <c r="I198" s="116"/>
      <c r="J198" s="117"/>
      <c r="K198" s="109"/>
      <c r="L198"/>
      <c r="M198"/>
      <c r="N198"/>
      <c r="O198" s="108"/>
    </row>
    <row r="199" spans="1:15" x14ac:dyDescent="0.2">
      <c r="A199" s="125"/>
      <c r="B199" s="126"/>
      <c r="C199" s="126"/>
      <c r="D199" s="126"/>
      <c r="E199" s="127"/>
      <c r="F199" s="127"/>
      <c r="G199" s="128"/>
      <c r="H199" s="128"/>
      <c r="I199" s="116"/>
      <c r="J199" s="117"/>
      <c r="K199" s="109"/>
      <c r="L199"/>
      <c r="M199"/>
      <c r="N199"/>
      <c r="O199" s="108"/>
    </row>
    <row r="200" spans="1:15" x14ac:dyDescent="0.2">
      <c r="A200" s="125"/>
      <c r="B200" s="126"/>
      <c r="C200" s="126"/>
      <c r="D200" s="126"/>
      <c r="E200" s="127"/>
      <c r="F200" s="127"/>
      <c r="G200" s="128"/>
      <c r="H200" s="128"/>
      <c r="I200" s="116"/>
      <c r="J200" s="117"/>
      <c r="K200" s="109"/>
      <c r="L200"/>
      <c r="M200"/>
      <c r="N200"/>
      <c r="O200" s="108"/>
    </row>
    <row r="201" spans="1:15" x14ac:dyDescent="0.2">
      <c r="A201" s="125"/>
      <c r="B201" s="126"/>
      <c r="C201" s="126"/>
      <c r="D201" s="126"/>
      <c r="E201" s="127"/>
      <c r="F201" s="127"/>
      <c r="G201" s="128"/>
      <c r="H201" s="128"/>
      <c r="I201" s="116"/>
      <c r="J201" s="117"/>
      <c r="K201" s="109"/>
      <c r="L201"/>
      <c r="M201"/>
      <c r="N201"/>
      <c r="O201" s="108"/>
    </row>
    <row r="202" spans="1:15" x14ac:dyDescent="0.2">
      <c r="A202" s="125"/>
      <c r="B202" s="126"/>
      <c r="C202" s="126"/>
      <c r="D202" s="126"/>
      <c r="E202" s="127"/>
      <c r="F202" s="127"/>
      <c r="G202" s="128"/>
      <c r="H202" s="128"/>
      <c r="I202" s="116"/>
      <c r="J202" s="117"/>
      <c r="K202" s="109"/>
      <c r="L202"/>
      <c r="M202"/>
      <c r="N202"/>
      <c r="O202" s="108"/>
    </row>
    <row r="203" spans="1:15" x14ac:dyDescent="0.2">
      <c r="A203" s="125"/>
      <c r="B203" s="126"/>
      <c r="C203" s="126"/>
      <c r="D203" s="126"/>
      <c r="E203" s="127"/>
      <c r="F203" s="127"/>
      <c r="G203" s="128"/>
      <c r="H203" s="128"/>
      <c r="I203" s="116"/>
      <c r="J203" s="117"/>
      <c r="K203" s="109"/>
      <c r="L203"/>
      <c r="M203"/>
      <c r="N203"/>
      <c r="O203" s="108"/>
    </row>
    <row r="204" spans="1:15" x14ac:dyDescent="0.2">
      <c r="A204" s="125"/>
      <c r="B204" s="126"/>
      <c r="C204" s="126"/>
      <c r="D204" s="126"/>
      <c r="E204" s="127"/>
      <c r="F204" s="127"/>
      <c r="G204" s="128"/>
      <c r="H204" s="128"/>
      <c r="I204" s="116"/>
      <c r="J204" s="117"/>
      <c r="K204" s="109"/>
      <c r="L204"/>
      <c r="M204"/>
      <c r="N204"/>
      <c r="O204" s="108"/>
    </row>
    <row r="205" spans="1:15" x14ac:dyDescent="0.2">
      <c r="A205" s="125"/>
      <c r="B205" s="126"/>
      <c r="C205" s="126"/>
      <c r="D205" s="126"/>
      <c r="E205" s="127"/>
      <c r="F205" s="127"/>
      <c r="G205" s="128"/>
      <c r="H205" s="128"/>
      <c r="I205" s="116"/>
      <c r="J205" s="117"/>
      <c r="K205" s="109"/>
      <c r="L205"/>
      <c r="M205"/>
      <c r="N205"/>
      <c r="O205" s="108"/>
    </row>
    <row r="206" spans="1:15" x14ac:dyDescent="0.2">
      <c r="A206" s="125"/>
      <c r="B206" s="126"/>
      <c r="C206" s="126"/>
      <c r="D206" s="126"/>
      <c r="E206" s="127"/>
      <c r="F206" s="127"/>
      <c r="G206" s="128"/>
      <c r="H206" s="128"/>
      <c r="I206" s="116"/>
      <c r="J206" s="117"/>
      <c r="K206" s="109"/>
      <c r="L206"/>
      <c r="M206"/>
      <c r="N206"/>
      <c r="O206" s="108"/>
    </row>
    <row r="207" spans="1:15" x14ac:dyDescent="0.2">
      <c r="A207" s="125"/>
      <c r="B207" s="126"/>
      <c r="C207" s="126"/>
      <c r="D207" s="126"/>
      <c r="E207" s="127"/>
      <c r="F207" s="127"/>
      <c r="G207" s="128"/>
      <c r="H207" s="128"/>
      <c r="I207" s="116"/>
      <c r="J207" s="117"/>
      <c r="K207" s="109"/>
      <c r="L207"/>
      <c r="M207"/>
      <c r="N207"/>
      <c r="O207" s="108"/>
    </row>
    <row r="208" spans="1:15" x14ac:dyDescent="0.2">
      <c r="A208" s="125"/>
      <c r="B208" s="126"/>
      <c r="C208" s="126"/>
      <c r="D208" s="126"/>
      <c r="E208" s="127"/>
      <c r="F208" s="127"/>
      <c r="G208" s="128"/>
      <c r="H208" s="128"/>
      <c r="I208" s="116"/>
      <c r="J208" s="117"/>
      <c r="K208" s="109"/>
      <c r="L208"/>
      <c r="M208"/>
      <c r="N208"/>
      <c r="O208" s="108"/>
    </row>
    <row r="209" spans="1:15" x14ac:dyDescent="0.2">
      <c r="A209" s="125"/>
      <c r="B209" s="126"/>
      <c r="C209" s="126"/>
      <c r="D209" s="126"/>
      <c r="E209" s="127"/>
      <c r="F209" s="127"/>
      <c r="G209" s="128"/>
      <c r="H209" s="128"/>
      <c r="I209" s="116"/>
      <c r="J209" s="117"/>
      <c r="K209" s="109"/>
      <c r="L209"/>
      <c r="M209"/>
      <c r="N209"/>
      <c r="O209" s="108"/>
    </row>
    <row r="210" spans="1:15" x14ac:dyDescent="0.2">
      <c r="A210" s="125"/>
      <c r="B210" s="126"/>
      <c r="C210" s="126"/>
      <c r="D210" s="126"/>
      <c r="E210" s="127"/>
      <c r="F210" s="127"/>
      <c r="G210" s="128"/>
      <c r="H210" s="128"/>
      <c r="I210" s="116"/>
      <c r="J210" s="117"/>
      <c r="K210" s="109"/>
      <c r="L210"/>
      <c r="M210"/>
      <c r="N210"/>
      <c r="O210" s="108"/>
    </row>
    <row r="211" spans="1:15" x14ac:dyDescent="0.2">
      <c r="A211" s="125"/>
      <c r="B211" s="126"/>
      <c r="C211" s="126"/>
      <c r="D211" s="126"/>
      <c r="E211" s="127"/>
      <c r="F211" s="127"/>
      <c r="G211" s="128"/>
      <c r="H211" s="128"/>
      <c r="I211" s="116"/>
      <c r="J211" s="117"/>
      <c r="K211" s="109"/>
      <c r="L211"/>
      <c r="M211"/>
      <c r="N211"/>
      <c r="O211" s="108"/>
    </row>
    <row r="212" spans="1:15" x14ac:dyDescent="0.2">
      <c r="A212" s="125"/>
      <c r="B212" s="126"/>
      <c r="C212" s="126"/>
      <c r="D212" s="126"/>
      <c r="E212" s="127"/>
      <c r="F212" s="127"/>
      <c r="G212" s="128"/>
      <c r="H212" s="128"/>
      <c r="I212" s="116"/>
      <c r="J212" s="117"/>
      <c r="K212" s="109"/>
      <c r="L212"/>
      <c r="M212"/>
      <c r="N212"/>
      <c r="O212" s="108"/>
    </row>
    <row r="213" spans="1:15" x14ac:dyDescent="0.2">
      <c r="A213" s="125"/>
      <c r="B213" s="126"/>
      <c r="C213" s="126"/>
      <c r="D213" s="126"/>
      <c r="E213" s="127"/>
      <c r="F213" s="127"/>
      <c r="G213" s="128"/>
      <c r="H213" s="128"/>
      <c r="I213" s="116"/>
      <c r="J213" s="117"/>
      <c r="K213" s="109"/>
      <c r="L213"/>
      <c r="M213"/>
      <c r="N213"/>
      <c r="O213" s="108"/>
    </row>
    <row r="214" spans="1:15" x14ac:dyDescent="0.2">
      <c r="A214" s="125"/>
      <c r="B214" s="126"/>
      <c r="C214" s="126"/>
      <c r="D214" s="126"/>
      <c r="E214" s="127"/>
      <c r="F214" s="127"/>
      <c r="G214" s="128"/>
      <c r="H214" s="128"/>
      <c r="I214" s="116"/>
      <c r="J214" s="117"/>
      <c r="K214" s="109"/>
      <c r="L214"/>
      <c r="M214"/>
      <c r="N214"/>
      <c r="O214" s="108"/>
    </row>
    <row r="215" spans="1:15" x14ac:dyDescent="0.2">
      <c r="A215" s="125"/>
      <c r="B215" s="126"/>
      <c r="C215" s="126"/>
      <c r="D215" s="126"/>
      <c r="E215" s="127"/>
      <c r="F215" s="127"/>
      <c r="G215" s="128"/>
      <c r="H215" s="128"/>
      <c r="I215" s="116"/>
      <c r="J215" s="117"/>
      <c r="K215" s="109"/>
      <c r="L215"/>
      <c r="M215"/>
      <c r="N215"/>
      <c r="O215" s="108"/>
    </row>
    <row r="216" spans="1:15" x14ac:dyDescent="0.2">
      <c r="E216" s="94"/>
      <c r="F216"/>
      <c r="G216"/>
      <c r="H216" s="109"/>
      <c r="I216" s="109"/>
      <c r="J216" s="109"/>
      <c r="K216" s="109"/>
      <c r="L216" s="109"/>
    </row>
    <row r="217" spans="1:15" x14ac:dyDescent="0.2">
      <c r="E217" s="94"/>
      <c r="F217"/>
      <c r="G217"/>
      <c r="H217" s="109"/>
      <c r="I217" s="109"/>
      <c r="J217" s="109"/>
      <c r="K217" s="109"/>
      <c r="L217" s="109"/>
    </row>
    <row r="218" spans="1:15" x14ac:dyDescent="0.2">
      <c r="E218" s="94"/>
      <c r="F218"/>
      <c r="G218"/>
      <c r="H218" s="109"/>
      <c r="I218" s="109"/>
      <c r="J218" s="109"/>
      <c r="K218" s="109"/>
      <c r="L218" s="109"/>
    </row>
    <row r="219" spans="1:15" x14ac:dyDescent="0.2">
      <c r="E219" s="94"/>
      <c r="F219"/>
      <c r="G219"/>
      <c r="H219" s="109"/>
      <c r="I219" s="109"/>
      <c r="J219" s="109"/>
      <c r="K219" s="109"/>
      <c r="L219" s="109"/>
    </row>
    <row r="220" spans="1:15" x14ac:dyDescent="0.2">
      <c r="A220"/>
      <c r="B220"/>
      <c r="C220"/>
      <c r="D220"/>
      <c r="E220" s="94"/>
      <c r="F220"/>
      <c r="G220"/>
      <c r="H220" s="109"/>
      <c r="I220" s="109"/>
      <c r="J220" s="109"/>
      <c r="K220" s="109"/>
      <c r="L220" s="109"/>
    </row>
    <row r="221" spans="1:15" x14ac:dyDescent="0.2">
      <c r="A221"/>
      <c r="B221"/>
      <c r="C221"/>
      <c r="D221"/>
      <c r="E221" s="94"/>
      <c r="F221"/>
      <c r="G221"/>
      <c r="H221" s="109"/>
      <c r="I221" s="109"/>
      <c r="J221" s="109"/>
      <c r="K221" s="109"/>
      <c r="L221" s="109"/>
    </row>
    <row r="222" spans="1:15" x14ac:dyDescent="0.2">
      <c r="A222"/>
      <c r="B222"/>
      <c r="C222"/>
      <c r="D222"/>
      <c r="E222" s="94"/>
      <c r="F222"/>
      <c r="G222"/>
      <c r="H222" s="109"/>
      <c r="I222" s="109"/>
      <c r="J222" s="109"/>
      <c r="K222" s="109"/>
      <c r="L222" s="109"/>
    </row>
    <row r="223" spans="1:15" x14ac:dyDescent="0.2">
      <c r="A223"/>
      <c r="B223"/>
      <c r="C223"/>
      <c r="D223"/>
      <c r="E223" s="94"/>
      <c r="F223"/>
      <c r="G223"/>
      <c r="H223" s="109"/>
      <c r="I223" s="109"/>
      <c r="J223" s="109"/>
      <c r="K223" s="109"/>
      <c r="L223" s="109"/>
    </row>
    <row r="224" spans="1:15" x14ac:dyDescent="0.2">
      <c r="A224"/>
      <c r="B224"/>
      <c r="C224"/>
      <c r="D224"/>
      <c r="E224" s="94"/>
      <c r="F224"/>
      <c r="G224"/>
      <c r="H224" s="109"/>
      <c r="I224" s="109"/>
      <c r="J224" s="109"/>
      <c r="K224" s="109"/>
      <c r="L224" s="109"/>
    </row>
    <row r="225" spans="1:12" x14ac:dyDescent="0.2">
      <c r="A225"/>
      <c r="B225"/>
      <c r="C225"/>
      <c r="D225"/>
      <c r="E225" s="94"/>
      <c r="F225"/>
      <c r="G225"/>
      <c r="H225" s="109"/>
      <c r="I225" s="109"/>
      <c r="J225" s="109"/>
      <c r="K225" s="109"/>
      <c r="L225" s="109"/>
    </row>
    <row r="226" spans="1:12" x14ac:dyDescent="0.2">
      <c r="A226"/>
      <c r="B226"/>
      <c r="C226"/>
      <c r="D226"/>
      <c r="E226" s="94"/>
      <c r="F226"/>
      <c r="G226"/>
      <c r="H226" s="109"/>
      <c r="I226" s="109"/>
      <c r="J226" s="109"/>
      <c r="K226" s="109"/>
      <c r="L226" s="109"/>
    </row>
    <row r="227" spans="1:12" x14ac:dyDescent="0.2">
      <c r="A227"/>
      <c r="B227"/>
      <c r="C227"/>
      <c r="D227"/>
      <c r="E227" s="94"/>
      <c r="F227"/>
      <c r="G227"/>
      <c r="H227" s="109"/>
      <c r="I227" s="109"/>
      <c r="J227" s="109"/>
      <c r="K227" s="109"/>
      <c r="L227" s="109"/>
    </row>
    <row r="228" spans="1:12" x14ac:dyDescent="0.2">
      <c r="A228"/>
      <c r="B228"/>
      <c r="C228"/>
      <c r="D228"/>
      <c r="E228" s="94"/>
      <c r="F228"/>
      <c r="G228"/>
      <c r="H228" s="109"/>
      <c r="I228" s="109"/>
      <c r="J228" s="109"/>
      <c r="K228" s="109"/>
      <c r="L228" s="109"/>
    </row>
    <row r="229" spans="1:12" x14ac:dyDescent="0.2">
      <c r="A229"/>
      <c r="B229"/>
      <c r="C229"/>
      <c r="D229"/>
      <c r="E229" s="94"/>
      <c r="F229"/>
      <c r="G229"/>
      <c r="H229" s="109"/>
      <c r="I229" s="109"/>
      <c r="J229" s="109"/>
      <c r="K229" s="109"/>
      <c r="L229" s="109"/>
    </row>
    <row r="230" spans="1:12" x14ac:dyDescent="0.2">
      <c r="A230"/>
      <c r="B230"/>
      <c r="C230"/>
      <c r="D230"/>
      <c r="E230" s="94"/>
      <c r="F230"/>
      <c r="G230"/>
      <c r="H230" s="109"/>
      <c r="I230" s="109"/>
      <c r="J230" s="109"/>
      <c r="K230" s="109"/>
      <c r="L230" s="109"/>
    </row>
    <row r="231" spans="1:12" x14ac:dyDescent="0.2">
      <c r="A231"/>
      <c r="B231"/>
      <c r="C231"/>
      <c r="D231"/>
      <c r="E231" s="94"/>
      <c r="F231"/>
      <c r="G231"/>
      <c r="H231" s="109"/>
      <c r="I231" s="109"/>
      <c r="J231" s="109"/>
      <c r="K231" s="109"/>
      <c r="L231" s="109"/>
    </row>
    <row r="232" spans="1:12" x14ac:dyDescent="0.2">
      <c r="A232" s="110"/>
      <c r="B232" s="110"/>
      <c r="C232"/>
      <c r="D232"/>
      <c r="E232"/>
      <c r="F232"/>
      <c r="G232"/>
      <c r="H232" s="109"/>
      <c r="I232" s="109"/>
      <c r="J232" s="109"/>
      <c r="K232" s="109"/>
      <c r="L232" s="109"/>
    </row>
    <row r="233" spans="1:12" x14ac:dyDescent="0.2">
      <c r="A233" s="109"/>
      <c r="B233" s="109"/>
      <c r="C233" s="111"/>
      <c r="D233" s="111"/>
      <c r="E233" s="112"/>
      <c r="F233" s="111"/>
      <c r="G233" s="113"/>
      <c r="H233" s="109"/>
      <c r="I233" s="109"/>
      <c r="J233" s="109"/>
      <c r="K233" s="109"/>
      <c r="L233" s="109"/>
    </row>
    <row r="234" spans="1:12" x14ac:dyDescent="0.2">
      <c r="A234" s="114"/>
      <c r="B234" s="114"/>
      <c r="C234" s="109"/>
      <c r="D234" s="109"/>
      <c r="E234" s="115"/>
      <c r="F234" s="109"/>
      <c r="G234" s="109"/>
      <c r="H234" s="109"/>
      <c r="I234" s="109"/>
      <c r="J234" s="109"/>
      <c r="K234" s="109"/>
      <c r="L234" s="109"/>
    </row>
    <row r="235" spans="1:12" x14ac:dyDescent="0.2">
      <c r="A235" s="109"/>
      <c r="B235" s="109"/>
      <c r="C235" s="109"/>
      <c r="D235" s="109"/>
      <c r="E235" s="115"/>
      <c r="F235" s="109"/>
      <c r="G235" s="109"/>
      <c r="H235"/>
      <c r="I235"/>
      <c r="J235"/>
      <c r="K235"/>
      <c r="L235"/>
    </row>
    <row r="236" spans="1:12" x14ac:dyDescent="0.2">
      <c r="A236" s="109"/>
      <c r="B236" s="109"/>
      <c r="C236" s="109"/>
      <c r="D236" s="109"/>
      <c r="E236" s="115"/>
      <c r="F236" s="109"/>
      <c r="G236" s="109"/>
    </row>
    <row r="237" spans="1:12" x14ac:dyDescent="0.2">
      <c r="A237" s="109"/>
      <c r="B237" s="109"/>
      <c r="C237" s="109"/>
      <c r="D237" s="109"/>
      <c r="E237" s="115"/>
      <c r="F237" s="109"/>
      <c r="G237" s="109"/>
    </row>
    <row r="238" spans="1:12" x14ac:dyDescent="0.2">
      <c r="A238" s="109"/>
      <c r="B238" s="109"/>
      <c r="C238" s="109"/>
      <c r="D238" s="109"/>
      <c r="E238" s="115"/>
      <c r="F238" s="109"/>
      <c r="G238" s="109"/>
    </row>
    <row r="239" spans="1:12" x14ac:dyDescent="0.2">
      <c r="A239" s="109"/>
      <c r="B239" s="109"/>
      <c r="C239" s="109"/>
      <c r="D239" s="109"/>
      <c r="E239" s="115"/>
      <c r="F239" s="109"/>
      <c r="G239" s="109"/>
    </row>
    <row r="240" spans="1:12" x14ac:dyDescent="0.2">
      <c r="A240" s="109"/>
      <c r="B240" s="109"/>
      <c r="C240" s="109"/>
      <c r="D240" s="109"/>
      <c r="E240" s="115"/>
      <c r="F240" s="109"/>
      <c r="G240" s="109"/>
    </row>
    <row r="241" spans="1:7" x14ac:dyDescent="0.2">
      <c r="A241" s="109"/>
      <c r="B241" s="109"/>
      <c r="C241" s="109"/>
      <c r="D241" s="109"/>
      <c r="E241" s="115"/>
      <c r="F241" s="109"/>
      <c r="G241" s="109"/>
    </row>
    <row r="242" spans="1:7" x14ac:dyDescent="0.2">
      <c r="A242" s="109"/>
      <c r="B242" s="109"/>
      <c r="C242" s="109"/>
      <c r="D242" s="109"/>
      <c r="E242" s="115"/>
      <c r="F242" s="109"/>
      <c r="G242" s="109"/>
    </row>
    <row r="243" spans="1:7" x14ac:dyDescent="0.2">
      <c r="A243" s="109"/>
      <c r="B243" s="109"/>
      <c r="C243" s="109"/>
      <c r="D243" s="109"/>
      <c r="E243" s="115"/>
      <c r="F243" s="109"/>
      <c r="G243" s="109"/>
    </row>
    <row r="244" spans="1:7" x14ac:dyDescent="0.2">
      <c r="A244" s="109"/>
      <c r="B244" s="109"/>
      <c r="C244" s="109"/>
      <c r="D244" s="109"/>
      <c r="E244" s="115"/>
      <c r="F244" s="109"/>
      <c r="G244" s="109"/>
    </row>
    <row r="245" spans="1:7" x14ac:dyDescent="0.2">
      <c r="A245" s="109"/>
      <c r="B245" s="109"/>
      <c r="C245" s="109"/>
      <c r="D245" s="109"/>
      <c r="E245" s="115"/>
      <c r="F245" s="109"/>
      <c r="G245" s="109"/>
    </row>
    <row r="246" spans="1:7" x14ac:dyDescent="0.2">
      <c r="A246" s="109"/>
      <c r="B246" s="109"/>
      <c r="C246" s="109"/>
      <c r="D246" s="109"/>
      <c r="E246" s="115"/>
      <c r="F246" s="109"/>
      <c r="G246" s="109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65" header="0" footer="0.19685039370078741"/>
  <pageSetup paperSize="9" scale="96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Zaklad5</vt:lpstr>
      <vt:lpstr>Zhotovitel</vt:lpstr>
    </vt:vector>
  </TitlesOfParts>
  <Company>Červinka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</dc:creator>
  <cp:lastModifiedBy>todo</cp:lastModifiedBy>
  <cp:lastPrinted>2014-04-29T13:09:56Z</cp:lastPrinted>
  <dcterms:created xsi:type="dcterms:W3CDTF">2005-06-29T15:34:58Z</dcterms:created>
  <dcterms:modified xsi:type="dcterms:W3CDTF">2021-05-25T08:20:43Z</dcterms:modified>
</cp:coreProperties>
</file>